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Documents\Websites\RealEstateFinancialPlanner.com\The Ultimate FIRE Budget\"/>
    </mc:Choice>
  </mc:AlternateContent>
  <xr:revisionPtr revIDLastSave="0" documentId="13_ncr:1_{DF8BFC1E-644E-4F1F-901E-B5296AA0073E}" xr6:coauthVersionLast="47" xr6:coauthVersionMax="47" xr10:uidLastSave="{00000000-0000-0000-0000-000000000000}"/>
  <bookViews>
    <workbookView xWindow="-120" yWindow="-120" windowWidth="29040" windowHeight="15720" xr2:uid="{F64B7FA6-1DEC-4FB5-A8DE-68F90170FF45}"/>
  </bookViews>
  <sheets>
    <sheet name="Sheet1" sheetId="1" r:id="rId1"/>
  </sheets>
  <definedNames>
    <definedName name="EntertainmentCurrentTotal">Sheet1!$B$78</definedName>
    <definedName name="EntertainmentIdealTotal">Sheet1!$D$78</definedName>
    <definedName name="EntertainmentMinTotal">Sheet1!$C$78</definedName>
    <definedName name="FoodCurrentTotal">Sheet1!$B$43</definedName>
    <definedName name="FoodIdealTotal">Sheet1!$D$43</definedName>
    <definedName name="FoodMinTotal">Sheet1!$C$43</definedName>
    <definedName name="GiftCurrentTotal">Sheet1!$B$105</definedName>
    <definedName name="GiftIdealTotal">Sheet1!$D$105</definedName>
    <definedName name="GiftMinTotal">Sheet1!$C$105</definedName>
    <definedName name="HousingCurrentTotal">Sheet1!$B$20</definedName>
    <definedName name="HousingIdealTotal">Sheet1!$D$20</definedName>
    <definedName name="HousingMinTotal">Sheet1!$C$20</definedName>
    <definedName name="InsuranceCurrentTotal">Sheet1!$B$37</definedName>
    <definedName name="InsuranceIdealTotal">Sheet1!$D$37</definedName>
    <definedName name="InsuranceMinTotal">Sheet1!$C$37</definedName>
    <definedName name="LegalCurrentTotal">Sheet1!$B$113</definedName>
    <definedName name="LegalIdealTotal">Sheet1!$D$113</definedName>
    <definedName name="LegalMinTotal">Sheet1!$C$113</definedName>
    <definedName name="LoansCurrentTotal">Sheet1!$B$88</definedName>
    <definedName name="LoansIdealTotal">Sheet1!$D$88</definedName>
    <definedName name="LoansMinTotal">Sheet1!$C$88</definedName>
    <definedName name="PersonalCareCurrentTotal">Sheet1!$B$65</definedName>
    <definedName name="PersonalCareIdealTotal">Sheet1!$D$65</definedName>
    <definedName name="PersonalCareMinTotal">Sheet1!$C$65</definedName>
    <definedName name="PetCurrentTotal">Sheet1!$B$51</definedName>
    <definedName name="PetIdealTotal">Sheet1!$D$51</definedName>
    <definedName name="PetMinTotal">Sheet1!$C$51</definedName>
    <definedName name="SavingsCurrentTotal">Sheet1!$B$98</definedName>
    <definedName name="SavingsIdealTotal">Sheet1!$D$98</definedName>
    <definedName name="SavingsMinTotal">Sheet1!$C$98</definedName>
    <definedName name="TaxCurrentTotal">Sheet1!$B$121</definedName>
    <definedName name="TaxIdealTotal">Sheet1!$D$121</definedName>
    <definedName name="TaxMinTotal">Sheet1!$C$121</definedName>
    <definedName name="TransportationCurrentTotal">Sheet1!$B$30</definedName>
    <definedName name="TransportationIdealTotal">Sheet1!$D$30</definedName>
    <definedName name="TransportationMinTotal">Sheet1!$C$30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1" l="1"/>
  <c r="I24" i="1"/>
  <c r="H24" i="1"/>
  <c r="I26" i="1"/>
  <c r="J26" i="1" s="1"/>
  <c r="C4" i="1" l="1"/>
  <c r="D4" i="1" s="1"/>
  <c r="C116" i="1"/>
  <c r="D116" i="1" s="1"/>
  <c r="C108" i="1"/>
  <c r="D108" i="1" s="1"/>
  <c r="C101" i="1"/>
  <c r="D101" i="1" s="1"/>
  <c r="C91" i="1"/>
  <c r="D91" i="1" s="1"/>
  <c r="C81" i="1"/>
  <c r="D81" i="1" s="1"/>
  <c r="C68" i="1"/>
  <c r="D68" i="1" s="1"/>
  <c r="C54" i="1"/>
  <c r="D54" i="1" s="1"/>
  <c r="C46" i="1"/>
  <c r="D46" i="1" s="1"/>
  <c r="C40" i="1"/>
  <c r="D40" i="1" s="1"/>
  <c r="C33" i="1"/>
  <c r="D33" i="1" s="1"/>
  <c r="C23" i="1"/>
  <c r="D23" i="1" s="1"/>
  <c r="C120" i="1"/>
  <c r="D120" i="1" s="1"/>
  <c r="C119" i="1"/>
  <c r="D119" i="1" s="1"/>
  <c r="C118" i="1"/>
  <c r="D118" i="1" s="1"/>
  <c r="C117" i="1"/>
  <c r="D117" i="1" s="1"/>
  <c r="C112" i="1"/>
  <c r="D112" i="1" s="1"/>
  <c r="C111" i="1"/>
  <c r="D111" i="1" s="1"/>
  <c r="C110" i="1"/>
  <c r="D110" i="1" s="1"/>
  <c r="C109" i="1"/>
  <c r="D109" i="1" s="1"/>
  <c r="C104" i="1"/>
  <c r="D104" i="1" s="1"/>
  <c r="C103" i="1"/>
  <c r="D103" i="1" s="1"/>
  <c r="C102" i="1"/>
  <c r="D102" i="1" s="1"/>
  <c r="C97" i="1"/>
  <c r="D97" i="1" s="1"/>
  <c r="C96" i="1"/>
  <c r="D96" i="1" s="1"/>
  <c r="C95" i="1"/>
  <c r="D95" i="1" s="1"/>
  <c r="C94" i="1"/>
  <c r="D94" i="1" s="1"/>
  <c r="C93" i="1"/>
  <c r="D93" i="1" s="1"/>
  <c r="C92" i="1"/>
  <c r="D92" i="1" s="1"/>
  <c r="C87" i="1"/>
  <c r="D87" i="1" s="1"/>
  <c r="C86" i="1"/>
  <c r="D86" i="1" s="1"/>
  <c r="C85" i="1"/>
  <c r="D85" i="1" s="1"/>
  <c r="C84" i="1"/>
  <c r="D84" i="1" s="1"/>
  <c r="C83" i="1"/>
  <c r="D83" i="1" s="1"/>
  <c r="C82" i="1"/>
  <c r="D82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/>
  <c r="C71" i="1"/>
  <c r="D71" i="1" s="1"/>
  <c r="C70" i="1"/>
  <c r="D70" i="1" s="1"/>
  <c r="C69" i="1"/>
  <c r="D69" i="1" s="1"/>
  <c r="C64" i="1"/>
  <c r="D64" i="1" s="1"/>
  <c r="C63" i="1"/>
  <c r="D63" i="1" s="1"/>
  <c r="C62" i="1"/>
  <c r="D62" i="1" s="1"/>
  <c r="C61" i="1"/>
  <c r="D61" i="1" s="1"/>
  <c r="C60" i="1"/>
  <c r="D60" i="1" s="1"/>
  <c r="C59" i="1"/>
  <c r="D59" i="1" s="1"/>
  <c r="C58" i="1"/>
  <c r="D58" i="1" s="1"/>
  <c r="C57" i="1"/>
  <c r="D57" i="1" s="1"/>
  <c r="C56" i="1"/>
  <c r="D56" i="1" s="1"/>
  <c r="C55" i="1"/>
  <c r="D55" i="1" s="1"/>
  <c r="C50" i="1"/>
  <c r="D50" i="1" s="1"/>
  <c r="C49" i="1"/>
  <c r="D49" i="1"/>
  <c r="C48" i="1"/>
  <c r="D48" i="1" s="1"/>
  <c r="C47" i="1"/>
  <c r="D47" i="1" s="1"/>
  <c r="C42" i="1"/>
  <c r="D42" i="1" s="1"/>
  <c r="C41" i="1"/>
  <c r="D41" i="1" s="1"/>
  <c r="C36" i="1"/>
  <c r="D36" i="1" s="1"/>
  <c r="C35" i="1"/>
  <c r="D35" i="1" s="1"/>
  <c r="C34" i="1"/>
  <c r="D34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I23" i="1"/>
  <c r="J23" i="1" s="1"/>
  <c r="I22" i="1"/>
  <c r="J22" i="1" s="1"/>
  <c r="I21" i="1"/>
  <c r="J21" i="1" s="1"/>
  <c r="I20" i="1"/>
  <c r="J20" i="1" s="1"/>
  <c r="I19" i="1"/>
  <c r="J19" i="1" l="1"/>
  <c r="B121" i="1" l="1"/>
  <c r="H15" i="1" s="1"/>
  <c r="B113" i="1"/>
  <c r="H14" i="1" s="1"/>
  <c r="B105" i="1"/>
  <c r="H13" i="1" s="1"/>
  <c r="B98" i="1"/>
  <c r="H12" i="1" s="1"/>
  <c r="B88" i="1"/>
  <c r="H11" i="1" s="1"/>
  <c r="B78" i="1"/>
  <c r="H10" i="1" s="1"/>
  <c r="B65" i="1"/>
  <c r="H9" i="1" s="1"/>
  <c r="B51" i="1"/>
  <c r="H8" i="1" s="1"/>
  <c r="B43" i="1"/>
  <c r="H7" i="1" s="1"/>
  <c r="B37" i="1"/>
  <c r="H6" i="1" s="1"/>
  <c r="B30" i="1"/>
  <c r="H5" i="1" s="1"/>
  <c r="B20" i="1"/>
  <c r="H4" i="1" s="1"/>
  <c r="C121" i="1" l="1"/>
  <c r="I15" i="1" s="1"/>
  <c r="D121" i="1"/>
  <c r="J15" i="1" s="1"/>
  <c r="C105" i="1"/>
  <c r="I13" i="1" s="1"/>
  <c r="D113" i="1"/>
  <c r="J14" i="1" s="1"/>
  <c r="C88" i="1"/>
  <c r="I11" i="1" s="1"/>
  <c r="C113" i="1"/>
  <c r="I14" i="1" s="1"/>
  <c r="D105" i="1"/>
  <c r="J13" i="1" s="1"/>
  <c r="C98" i="1"/>
  <c r="I12" i="1" s="1"/>
  <c r="D98" i="1"/>
  <c r="J12" i="1" s="1"/>
  <c r="D88" i="1"/>
  <c r="J11" i="1" s="1"/>
  <c r="C78" i="1"/>
  <c r="I10" i="1" s="1"/>
  <c r="D78" i="1"/>
  <c r="J10" i="1" s="1"/>
  <c r="C65" i="1"/>
  <c r="I9" i="1" s="1"/>
  <c r="D65" i="1"/>
  <c r="J9" i="1" s="1"/>
  <c r="C43" i="1"/>
  <c r="I7" i="1" s="1"/>
  <c r="C51" i="1"/>
  <c r="I8" i="1" s="1"/>
  <c r="D51" i="1"/>
  <c r="J8" i="1" s="1"/>
  <c r="D43" i="1"/>
  <c r="J7" i="1" s="1"/>
  <c r="C37" i="1"/>
  <c r="I6" i="1" s="1"/>
  <c r="D37" i="1"/>
  <c r="J6" i="1" s="1"/>
  <c r="H16" i="1"/>
  <c r="C30" i="1"/>
  <c r="I5" i="1" s="1"/>
  <c r="D20" i="1"/>
  <c r="J4" i="1" s="1"/>
  <c r="D30" i="1"/>
  <c r="J5" i="1" s="1"/>
  <c r="C20" i="1"/>
  <c r="I4" i="1" s="1"/>
  <c r="H30" i="1" l="1"/>
  <c r="H27" i="1"/>
  <c r="I16" i="1"/>
  <c r="J16" i="1"/>
  <c r="I30" i="1" l="1"/>
  <c r="I27" i="1"/>
  <c r="J30" i="1"/>
  <c r="J27" i="1"/>
</calcChain>
</file>

<file path=xl/sharedStrings.xml><?xml version="1.0" encoding="utf-8"?>
<sst xmlns="http://schemas.openxmlformats.org/spreadsheetml/2006/main" count="276" uniqueCount="121">
  <si>
    <t>Current</t>
  </si>
  <si>
    <t>Phone</t>
  </si>
  <si>
    <t>Electricity</t>
  </si>
  <si>
    <t>Gas</t>
  </si>
  <si>
    <t>Water/Sewer</t>
  </si>
  <si>
    <t>Cable</t>
  </si>
  <si>
    <t>Waste Removal</t>
  </si>
  <si>
    <t>Maintenance/Repairs</t>
  </si>
  <si>
    <t>Supplies</t>
  </si>
  <si>
    <t>Other</t>
  </si>
  <si>
    <t>Minimum</t>
  </si>
  <si>
    <t>Ideal</t>
  </si>
  <si>
    <t>Housing Expenses Totals</t>
  </si>
  <si>
    <t>Vehicle Payment</t>
  </si>
  <si>
    <t>Insurance</t>
  </si>
  <si>
    <t>Licensing</t>
  </si>
  <si>
    <t>Fuel</t>
  </si>
  <si>
    <t>Saving for Replacement</t>
  </si>
  <si>
    <t>Transportation Expenses Totals</t>
  </si>
  <si>
    <t>Housing</t>
  </si>
  <si>
    <t>Transportation</t>
  </si>
  <si>
    <t>Expenses Summary Totals</t>
  </si>
  <si>
    <t>Home Owner's/Renter's Insurance</t>
  </si>
  <si>
    <t>Health</t>
  </si>
  <si>
    <t>Life</t>
  </si>
  <si>
    <t>Insurance Expenses Totals</t>
  </si>
  <si>
    <t>Property Taxes</t>
  </si>
  <si>
    <t>Auto Insurance</t>
  </si>
  <si>
    <t>Groceries</t>
  </si>
  <si>
    <t>Dining Out</t>
  </si>
  <si>
    <t>Food Expenses Totals</t>
  </si>
  <si>
    <t>Food</t>
  </si>
  <si>
    <t>Medical</t>
  </si>
  <si>
    <t>Grooming</t>
  </si>
  <si>
    <t>Toys</t>
  </si>
  <si>
    <t>Pet Expenses Totals</t>
  </si>
  <si>
    <t>Hair/Nails</t>
  </si>
  <si>
    <t>Clothing</t>
  </si>
  <si>
    <t>Dry Cleaning</t>
  </si>
  <si>
    <t>Health Club</t>
  </si>
  <si>
    <t>Organization Dues/Fees</t>
  </si>
  <si>
    <t>Personal Care Expenses Totals</t>
  </si>
  <si>
    <t>Y</t>
  </si>
  <si>
    <t>Mortgage</t>
  </si>
  <si>
    <t>Rent</t>
  </si>
  <si>
    <t>N</t>
  </si>
  <si>
    <t>Act</t>
  </si>
  <si>
    <t>Movies</t>
  </si>
  <si>
    <t>Subscription Services</t>
  </si>
  <si>
    <t>Sporting Events</t>
  </si>
  <si>
    <t>Massages</t>
  </si>
  <si>
    <t>Concerts/Theater</t>
  </si>
  <si>
    <t>Entertainment Expenses Totals</t>
  </si>
  <si>
    <t>Loans</t>
  </si>
  <si>
    <t>Personal</t>
  </si>
  <si>
    <t>Student</t>
  </si>
  <si>
    <t>Credit Card</t>
  </si>
  <si>
    <t>Loan Expenses Totals</t>
  </si>
  <si>
    <t>Pet</t>
  </si>
  <si>
    <t>Personal Care</t>
  </si>
  <si>
    <t>Entertainment</t>
  </si>
  <si>
    <t>Saving Expenses Totals</t>
  </si>
  <si>
    <t>Retirement Accounts</t>
  </si>
  <si>
    <t>Investment Accounts</t>
  </si>
  <si>
    <t>Real Estate Down Payments</t>
  </si>
  <si>
    <t>Gift and Donation Expenses Totals</t>
  </si>
  <si>
    <t>Gifts</t>
  </si>
  <si>
    <t>Charity</t>
  </si>
  <si>
    <t>Donation</t>
  </si>
  <si>
    <t>Legal Expenses Totals</t>
  </si>
  <si>
    <t>Attorney</t>
  </si>
  <si>
    <t>Alimony/Palimony</t>
  </si>
  <si>
    <t>Child Support</t>
  </si>
  <si>
    <t>Payments on Liens/Judgments</t>
  </si>
  <si>
    <t>Tax Expenses Totals</t>
  </si>
  <si>
    <t>Tax Preperation</t>
  </si>
  <si>
    <t>Federal</t>
  </si>
  <si>
    <t>State</t>
  </si>
  <si>
    <t>Local</t>
  </si>
  <si>
    <t>Savings</t>
  </si>
  <si>
    <t>Gift and Donation</t>
  </si>
  <si>
    <t>Legal</t>
  </si>
  <si>
    <t>Taxes</t>
  </si>
  <si>
    <t>Dental</t>
  </si>
  <si>
    <t>Internet</t>
  </si>
  <si>
    <t>HOA</t>
  </si>
  <si>
    <t>Security</t>
  </si>
  <si>
    <t>Umbrella</t>
  </si>
  <si>
    <t>College</t>
  </si>
  <si>
    <t>Wedding</t>
  </si>
  <si>
    <t>Reserves/Emergency Fund</t>
  </si>
  <si>
    <t>Fun Money</t>
  </si>
  <si>
    <t>Books</t>
  </si>
  <si>
    <t>Travel</t>
  </si>
  <si>
    <t>Optomotrist</t>
  </si>
  <si>
    <t>Prescriptions</t>
  </si>
  <si>
    <t>Personal Expenses (Excluding Housing)</t>
  </si>
  <si>
    <t>Monthly Housing Expenses</t>
  </si>
  <si>
    <t>Monthly Transportation Expenses</t>
  </si>
  <si>
    <t>Monthly Insurance Expenses</t>
  </si>
  <si>
    <t>Monthly Food Expenses</t>
  </si>
  <si>
    <t>Monthly Pet Expenses</t>
  </si>
  <si>
    <t>Monthly Personal Care Expenses</t>
  </si>
  <si>
    <t>Monthly Entertainment Expenses</t>
  </si>
  <si>
    <t>Monthly Loans</t>
  </si>
  <si>
    <t>Monthly Saving Expenses</t>
  </si>
  <si>
    <t>Monthly Gift and Donation Expenses</t>
  </si>
  <si>
    <t>Monthly Legal Expenses</t>
  </si>
  <si>
    <t>Monthly Tax Expenses</t>
  </si>
  <si>
    <t>Monthly Expenses Summary</t>
  </si>
  <si>
    <t>Passive Income Summary</t>
  </si>
  <si>
    <t>Annuity</t>
  </si>
  <si>
    <t>Social Security</t>
  </si>
  <si>
    <t>Pension</t>
  </si>
  <si>
    <t>Net Rental Cash Flow</t>
  </si>
  <si>
    <r>
      <t xml:space="preserve">Annual </t>
    </r>
    <r>
      <rPr>
        <i/>
        <sz val="11"/>
        <color theme="1"/>
        <rFont val="Calibri"/>
        <family val="2"/>
        <scheme val="minor"/>
      </rPr>
      <t>Safe Withdrawal Rate</t>
    </r>
    <r>
      <rPr>
        <sz val="11"/>
        <color theme="1"/>
        <rFont val="Calibri"/>
        <family val="2"/>
        <scheme val="minor"/>
      </rPr>
      <t xml:space="preserve"> (SWR)</t>
    </r>
  </si>
  <si>
    <t>Required Investment at SWR</t>
  </si>
  <si>
    <r>
      <t xml:space="preserve">For </t>
    </r>
    <r>
      <rPr>
        <i/>
        <sz val="11"/>
        <color theme="1"/>
        <rFont val="Calibri"/>
        <family val="2"/>
        <scheme val="minor"/>
      </rPr>
      <t>Real Estate Financial Planner™</t>
    </r>
  </si>
  <si>
    <r>
      <t xml:space="preserve">The Ultimate </t>
    </r>
    <r>
      <rPr>
        <sz val="16"/>
        <color rgb="FF00B050"/>
        <rFont val="Arial Black"/>
        <family val="2"/>
      </rPr>
      <t>Financial Independence Retire Early</t>
    </r>
    <r>
      <rPr>
        <sz val="16"/>
        <color theme="1"/>
        <rFont val="Arial Black"/>
        <family val="2"/>
      </rPr>
      <t xml:space="preserve"> Budget™</t>
    </r>
  </si>
  <si>
    <t>Passive Income Summary Totals</t>
  </si>
  <si>
    <r>
      <t xml:space="preserve">© Copyright 2022 James Orr and Real Estate Financial Planner LLC. All rights reserved. | </t>
    </r>
    <r>
      <rPr>
        <sz val="11"/>
        <color rgb="FF0070C0"/>
        <rFont val="Calibri"/>
        <family val="2"/>
        <scheme val="minor"/>
      </rPr>
      <t>https://RealEstateFinancialPlanner.com</t>
    </r>
    <r>
      <rPr>
        <sz val="11"/>
        <rFont val="Calibri"/>
        <family val="2"/>
        <scheme val="minor"/>
      </rPr>
      <t xml:space="preserve"> | Version 2022.02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</si>
</sst>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6" formatCode="_([$$-409]* #,##0.00_);_([$$-409]* \(#,##0.00\);_([$$-409]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Arial Black"/>
      <family val="2"/>
    </font>
    <font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6"/>
      <color rgb="FF00B050"/>
      <name val="Arial Black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double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7" fillId="5" borderId="2" applyNumberFormat="0" applyAlignment="0" applyProtection="0"/>
    <xf numFmtId="0" fontId="1" fillId="6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44" fontId="7" fillId="5" borderId="2" xfId="5" applyNumberFormat="1" applyProtection="1">
      <protection locked="0"/>
    </xf>
    <xf numFmtId="44" fontId="0" fillId="0" borderId="0" xfId="1" applyFont="1" applyAlignment="1" applyProtection="1">
      <alignment horizontal="center"/>
      <protection locked="0"/>
    </xf>
    <xf numFmtId="0" fontId="7" fillId="5" borderId="2" xfId="5" applyAlignment="1" applyProtection="1">
      <alignment horizontal="right"/>
      <protection locked="0"/>
    </xf>
    <xf numFmtId="10" fontId="7" fillId="5" borderId="2" xfId="5" applyNumberFormat="1" applyProtection="1">
      <protection locked="0"/>
    </xf>
    <xf numFmtId="0" fontId="0" fillId="0" borderId="0" xfId="0" applyProtection="1"/>
    <xf numFmtId="0" fontId="2" fillId="2" borderId="0" xfId="2" applyFont="1" applyAlignment="1" applyProtection="1">
      <alignment horizontal="center"/>
    </xf>
    <xf numFmtId="0" fontId="2" fillId="3" borderId="0" xfId="3" applyFont="1" applyAlignment="1" applyProtection="1">
      <alignment horizontal="center"/>
    </xf>
    <xf numFmtId="0" fontId="0" fillId="0" borderId="0" xfId="0" applyAlignment="1" applyProtection="1">
      <alignment horizontal="right"/>
    </xf>
    <xf numFmtId="44" fontId="0" fillId="0" borderId="0" xfId="1" applyFont="1" applyProtection="1"/>
    <xf numFmtId="0" fontId="3" fillId="0" borderId="0" xfId="0" applyFont="1" applyAlignment="1" applyProtection="1">
      <alignment horizontal="right"/>
    </xf>
    <xf numFmtId="44" fontId="0" fillId="0" borderId="1" xfId="1" applyFont="1" applyBorder="1" applyProtection="1"/>
    <xf numFmtId="0" fontId="1" fillId="6" borderId="0" xfId="6" applyAlignment="1" applyProtection="1">
      <alignment horizontal="center"/>
    </xf>
    <xf numFmtId="164" fontId="0" fillId="0" borderId="0" xfId="0" applyNumberFormat="1" applyProtection="1"/>
    <xf numFmtId="0" fontId="0" fillId="4" borderId="0" xfId="4" applyFont="1" applyAlignment="1" applyProtection="1">
      <alignment horizontal="center"/>
    </xf>
    <xf numFmtId="0" fontId="1" fillId="4" borderId="0" xfId="4" applyFont="1" applyAlignment="1" applyProtection="1">
      <alignment horizontal="center"/>
    </xf>
    <xf numFmtId="0" fontId="6" fillId="0" borderId="0" xfId="0" applyFont="1" applyProtection="1"/>
    <xf numFmtId="0" fontId="9" fillId="0" borderId="0" xfId="7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9" fillId="0" borderId="0" xfId="7" applyFont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44" fontId="7" fillId="5" borderId="4" xfId="5" applyNumberFormat="1" applyBorder="1" applyProtection="1">
      <protection locked="0"/>
    </xf>
    <xf numFmtId="44" fontId="0" fillId="0" borderId="3" xfId="1" applyFont="1" applyBorder="1" applyProtection="1"/>
    <xf numFmtId="166" fontId="0" fillId="0" borderId="3" xfId="1" applyNumberFormat="1" applyFont="1" applyBorder="1" applyProtection="1"/>
  </cellXfs>
  <cellStyles count="8">
    <cellStyle name="60% - Accent6" xfId="6" builtinId="52"/>
    <cellStyle name="Accent1" xfId="2" builtinId="29"/>
    <cellStyle name="Accent3" xfId="3" builtinId="37"/>
    <cellStyle name="Accent4" xfId="4" builtinId="41"/>
    <cellStyle name="Currency" xfId="1" builtinId="4"/>
    <cellStyle name="Hyperlink" xfId="7" builtinId="8"/>
    <cellStyle name="Input" xfId="5" builtinId="20" customBuiltin="1"/>
    <cellStyle name="Normal" xfId="0" builtinId="0"/>
  </cellStyles>
  <dxfs count="244"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BEF0C-F032-41F5-9439-A6ACC01BA397}">
  <dimension ref="A1:J124"/>
  <sheetViews>
    <sheetView showGridLines="0" tabSelected="1" workbookViewId="0">
      <selection activeCell="B4" sqref="B4"/>
    </sheetView>
  </sheetViews>
  <sheetFormatPr defaultRowHeight="15" x14ac:dyDescent="0.25"/>
  <cols>
    <col min="1" max="1" width="36.7109375" style="5" customWidth="1"/>
    <col min="2" max="4" width="12.7109375" style="5" customWidth="1"/>
    <col min="5" max="5" width="3.7109375" style="5" customWidth="1"/>
    <col min="6" max="6" width="9.140625" style="5"/>
    <col min="7" max="7" width="36.7109375" style="5" customWidth="1"/>
    <col min="8" max="10" width="12.7109375" style="5" customWidth="1"/>
    <col min="11" max="16384" width="9.140625" style="5"/>
  </cols>
  <sheetData>
    <row r="1" spans="1:10" ht="24.75" x14ac:dyDescent="0.5">
      <c r="A1" s="18" t="s">
        <v>118</v>
      </c>
      <c r="B1" s="18"/>
      <c r="C1" s="18"/>
      <c r="D1" s="18"/>
      <c r="E1" s="18"/>
      <c r="F1" s="18"/>
      <c r="G1" s="18"/>
      <c r="H1" s="18"/>
      <c r="I1" s="18"/>
      <c r="J1" s="18"/>
    </row>
    <row r="3" spans="1:10" x14ac:dyDescent="0.25">
      <c r="A3" s="6" t="s">
        <v>97</v>
      </c>
      <c r="B3" s="6" t="s">
        <v>0</v>
      </c>
      <c r="C3" s="6" t="s">
        <v>10</v>
      </c>
      <c r="D3" s="6" t="s">
        <v>11</v>
      </c>
      <c r="E3" s="6" t="s">
        <v>46</v>
      </c>
      <c r="G3" s="7" t="s">
        <v>109</v>
      </c>
      <c r="H3" s="7" t="s">
        <v>0</v>
      </c>
      <c r="I3" s="7" t="s">
        <v>10</v>
      </c>
      <c r="J3" s="7" t="s">
        <v>11</v>
      </c>
    </row>
    <row r="4" spans="1:10" x14ac:dyDescent="0.25">
      <c r="A4" s="8" t="s">
        <v>43</v>
      </c>
      <c r="B4" s="1">
        <v>0</v>
      </c>
      <c r="C4" s="1">
        <f>B4</f>
        <v>0</v>
      </c>
      <c r="D4" s="1">
        <f>C4</f>
        <v>0</v>
      </c>
      <c r="E4" s="2" t="s">
        <v>42</v>
      </c>
      <c r="G4" s="8" t="s">
        <v>19</v>
      </c>
      <c r="H4" s="9">
        <f>HousingCurrentTotal</f>
        <v>0</v>
      </c>
      <c r="I4" s="9">
        <f>HousingMinTotal</f>
        <v>0</v>
      </c>
      <c r="J4" s="9">
        <f>HousingIdealTotal</f>
        <v>0</v>
      </c>
    </row>
    <row r="5" spans="1:10" x14ac:dyDescent="0.25">
      <c r="A5" s="8" t="s">
        <v>44</v>
      </c>
      <c r="B5" s="1">
        <v>0</v>
      </c>
      <c r="C5" s="1">
        <f t="shared" ref="C5:D19" si="0">B5</f>
        <v>0</v>
      </c>
      <c r="D5" s="1">
        <f t="shared" si="0"/>
        <v>0</v>
      </c>
      <c r="E5" s="2" t="s">
        <v>45</v>
      </c>
      <c r="G5" s="8" t="s">
        <v>20</v>
      </c>
      <c r="H5" s="9">
        <f>TransportationCurrentTotal</f>
        <v>0</v>
      </c>
      <c r="I5" s="9">
        <f>TransportationMinTotal</f>
        <v>0</v>
      </c>
      <c r="J5" s="9">
        <f>TransportationIdealTotal</f>
        <v>0</v>
      </c>
    </row>
    <row r="6" spans="1:10" x14ac:dyDescent="0.25">
      <c r="A6" s="8" t="s">
        <v>26</v>
      </c>
      <c r="B6" s="1">
        <v>0</v>
      </c>
      <c r="C6" s="1">
        <f t="shared" si="0"/>
        <v>0</v>
      </c>
      <c r="D6" s="1">
        <f t="shared" si="0"/>
        <v>0</v>
      </c>
      <c r="E6" s="2" t="s">
        <v>45</v>
      </c>
      <c r="G6" s="8" t="s">
        <v>14</v>
      </c>
      <c r="H6" s="9">
        <f>InsuranceCurrentTotal</f>
        <v>0</v>
      </c>
      <c r="I6" s="9">
        <f>InsuranceMinTotal</f>
        <v>0</v>
      </c>
      <c r="J6" s="9">
        <f>InsuranceIdealTotal</f>
        <v>0</v>
      </c>
    </row>
    <row r="7" spans="1:10" x14ac:dyDescent="0.25">
      <c r="A7" s="8" t="s">
        <v>22</v>
      </c>
      <c r="B7" s="1">
        <v>0</v>
      </c>
      <c r="C7" s="1">
        <f t="shared" si="0"/>
        <v>0</v>
      </c>
      <c r="D7" s="1">
        <f t="shared" si="0"/>
        <v>0</v>
      </c>
      <c r="E7" s="2" t="s">
        <v>45</v>
      </c>
      <c r="G7" s="8" t="s">
        <v>31</v>
      </c>
      <c r="H7" s="9">
        <f>FoodCurrentTotal</f>
        <v>0</v>
      </c>
      <c r="I7" s="9">
        <f>FoodMinTotal</f>
        <v>0</v>
      </c>
      <c r="J7" s="9">
        <f>FoodIdealTotal</f>
        <v>0</v>
      </c>
    </row>
    <row r="8" spans="1:10" x14ac:dyDescent="0.25">
      <c r="A8" s="8" t="s">
        <v>85</v>
      </c>
      <c r="B8" s="1">
        <v>0</v>
      </c>
      <c r="C8" s="1">
        <f t="shared" si="0"/>
        <v>0</v>
      </c>
      <c r="D8" s="1">
        <f t="shared" si="0"/>
        <v>0</v>
      </c>
      <c r="E8" s="2" t="s">
        <v>45</v>
      </c>
      <c r="G8" s="8" t="s">
        <v>58</v>
      </c>
      <c r="H8" s="9">
        <f>PetCurrentTotal</f>
        <v>0</v>
      </c>
      <c r="I8" s="9">
        <f>PetMinTotal</f>
        <v>0</v>
      </c>
      <c r="J8" s="9">
        <f>PetIdealTotal</f>
        <v>0</v>
      </c>
    </row>
    <row r="9" spans="1:10" x14ac:dyDescent="0.25">
      <c r="A9" s="8" t="s">
        <v>1</v>
      </c>
      <c r="B9" s="1">
        <v>0</v>
      </c>
      <c r="C9" s="1">
        <f>B9</f>
        <v>0</v>
      </c>
      <c r="D9" s="1">
        <f>C9</f>
        <v>0</v>
      </c>
      <c r="E9" s="2" t="s">
        <v>45</v>
      </c>
      <c r="G9" s="8" t="s">
        <v>59</v>
      </c>
      <c r="H9" s="9">
        <f>PersonalCareCurrentTotal</f>
        <v>0</v>
      </c>
      <c r="I9" s="9">
        <f>PersonalCareMinTotal</f>
        <v>0</v>
      </c>
      <c r="J9" s="9">
        <f>PersonalCareIdealTotal</f>
        <v>0</v>
      </c>
    </row>
    <row r="10" spans="1:10" x14ac:dyDescent="0.25">
      <c r="A10" s="8" t="s">
        <v>2</v>
      </c>
      <c r="B10" s="1">
        <v>0</v>
      </c>
      <c r="C10" s="1">
        <f t="shared" si="0"/>
        <v>0</v>
      </c>
      <c r="D10" s="1">
        <f t="shared" si="0"/>
        <v>0</v>
      </c>
      <c r="E10" s="2" t="s">
        <v>45</v>
      </c>
      <c r="G10" s="8" t="s">
        <v>60</v>
      </c>
      <c r="H10" s="9">
        <f>EntertainmentCurrentTotal</f>
        <v>0</v>
      </c>
      <c r="I10" s="9">
        <f>EntertainmentMinTotal</f>
        <v>0</v>
      </c>
      <c r="J10" s="9">
        <f>EntertainmentIdealTotal</f>
        <v>0</v>
      </c>
    </row>
    <row r="11" spans="1:10" x14ac:dyDescent="0.25">
      <c r="A11" s="8" t="s">
        <v>3</v>
      </c>
      <c r="B11" s="1">
        <v>0</v>
      </c>
      <c r="C11" s="1">
        <f t="shared" si="0"/>
        <v>0</v>
      </c>
      <c r="D11" s="1">
        <f t="shared" si="0"/>
        <v>0</v>
      </c>
      <c r="E11" s="2" t="s">
        <v>45</v>
      </c>
      <c r="G11" s="8" t="s">
        <v>53</v>
      </c>
      <c r="H11" s="9">
        <f>LoansCurrentTotal</f>
        <v>0</v>
      </c>
      <c r="I11" s="9">
        <f>LoansMinTotal</f>
        <v>0</v>
      </c>
      <c r="J11" s="9">
        <f>LoansIdealTotal</f>
        <v>0</v>
      </c>
    </row>
    <row r="12" spans="1:10" x14ac:dyDescent="0.25">
      <c r="A12" s="8" t="s">
        <v>4</v>
      </c>
      <c r="B12" s="1">
        <v>0</v>
      </c>
      <c r="C12" s="1">
        <f t="shared" si="0"/>
        <v>0</v>
      </c>
      <c r="D12" s="1">
        <f t="shared" si="0"/>
        <v>0</v>
      </c>
      <c r="E12" s="2" t="s">
        <v>45</v>
      </c>
      <c r="G12" s="8" t="s">
        <v>79</v>
      </c>
      <c r="H12" s="9">
        <f>SavingsCurrentTotal</f>
        <v>0</v>
      </c>
      <c r="I12" s="9">
        <f>SavingsMinTotal</f>
        <v>0</v>
      </c>
      <c r="J12" s="9">
        <f>SavingsIdealTotal</f>
        <v>0</v>
      </c>
    </row>
    <row r="13" spans="1:10" x14ac:dyDescent="0.25">
      <c r="A13" s="8" t="s">
        <v>5</v>
      </c>
      <c r="B13" s="1">
        <v>0</v>
      </c>
      <c r="C13" s="1">
        <f t="shared" si="0"/>
        <v>0</v>
      </c>
      <c r="D13" s="1">
        <f t="shared" si="0"/>
        <v>0</v>
      </c>
      <c r="E13" s="2" t="s">
        <v>45</v>
      </c>
      <c r="G13" s="8" t="s">
        <v>80</v>
      </c>
      <c r="H13" s="9">
        <f>GiftCurrentTotal</f>
        <v>0</v>
      </c>
      <c r="I13" s="9">
        <f>GiftMinTotal</f>
        <v>0</v>
      </c>
      <c r="J13" s="9">
        <f>GiftIdealTotal</f>
        <v>0</v>
      </c>
    </row>
    <row r="14" spans="1:10" x14ac:dyDescent="0.25">
      <c r="A14" s="8" t="s">
        <v>84</v>
      </c>
      <c r="B14" s="1">
        <v>0</v>
      </c>
      <c r="C14" s="1">
        <f t="shared" si="0"/>
        <v>0</v>
      </c>
      <c r="D14" s="1">
        <f t="shared" si="0"/>
        <v>0</v>
      </c>
      <c r="E14" s="2" t="s">
        <v>45</v>
      </c>
      <c r="G14" s="8" t="s">
        <v>81</v>
      </c>
      <c r="H14" s="9">
        <f>LegalCurrentTotal</f>
        <v>0</v>
      </c>
      <c r="I14" s="9">
        <f>LegalMinTotal</f>
        <v>0</v>
      </c>
      <c r="J14" s="9">
        <f>LegalIdealTotal</f>
        <v>0</v>
      </c>
    </row>
    <row r="15" spans="1:10" ht="15.75" thickBot="1" x14ac:dyDescent="0.3">
      <c r="A15" s="8" t="s">
        <v>6</v>
      </c>
      <c r="B15" s="1">
        <v>0</v>
      </c>
      <c r="C15" s="1">
        <f t="shared" si="0"/>
        <v>0</v>
      </c>
      <c r="D15" s="1">
        <f t="shared" si="0"/>
        <v>0</v>
      </c>
      <c r="E15" s="2" t="s">
        <v>45</v>
      </c>
      <c r="G15" s="8" t="s">
        <v>82</v>
      </c>
      <c r="H15" s="9">
        <f>TaxCurrentTotal</f>
        <v>0</v>
      </c>
      <c r="I15" s="9">
        <f>TaxMinTotal</f>
        <v>0</v>
      </c>
      <c r="J15" s="9">
        <f>TaxIdealTotal</f>
        <v>0</v>
      </c>
    </row>
    <row r="16" spans="1:10" ht="15.75" thickTop="1" x14ac:dyDescent="0.25">
      <c r="A16" s="8" t="s">
        <v>86</v>
      </c>
      <c r="B16" s="1">
        <v>0</v>
      </c>
      <c r="C16" s="1">
        <f t="shared" si="0"/>
        <v>0</v>
      </c>
      <c r="D16" s="1">
        <f t="shared" si="0"/>
        <v>0</v>
      </c>
      <c r="E16" s="2" t="s">
        <v>45</v>
      </c>
      <c r="G16" s="10" t="s">
        <v>21</v>
      </c>
      <c r="H16" s="11">
        <f>SUM(H4:H15)</f>
        <v>0</v>
      </c>
      <c r="I16" s="11">
        <f>SUM(I4:I15)</f>
        <v>0</v>
      </c>
      <c r="J16" s="11">
        <f>SUM(J4:J15)</f>
        <v>0</v>
      </c>
    </row>
    <row r="17" spans="1:10" x14ac:dyDescent="0.25">
      <c r="A17" s="8" t="s">
        <v>7</v>
      </c>
      <c r="B17" s="1">
        <v>0</v>
      </c>
      <c r="C17" s="1">
        <f t="shared" si="0"/>
        <v>0</v>
      </c>
      <c r="D17" s="1">
        <f t="shared" si="0"/>
        <v>0</v>
      </c>
      <c r="E17" s="2" t="s">
        <v>45</v>
      </c>
    </row>
    <row r="18" spans="1:10" x14ac:dyDescent="0.25">
      <c r="A18" s="8" t="s">
        <v>8</v>
      </c>
      <c r="B18" s="1">
        <v>0</v>
      </c>
      <c r="C18" s="1">
        <f t="shared" si="0"/>
        <v>0</v>
      </c>
      <c r="D18" s="1">
        <f t="shared" si="0"/>
        <v>0</v>
      </c>
      <c r="E18" s="2" t="s">
        <v>45</v>
      </c>
      <c r="G18" s="12" t="s">
        <v>110</v>
      </c>
      <c r="H18" s="12" t="s">
        <v>0</v>
      </c>
      <c r="I18" s="12" t="s">
        <v>10</v>
      </c>
      <c r="J18" s="12" t="s">
        <v>11</v>
      </c>
    </row>
    <row r="19" spans="1:10" ht="15.75" thickBot="1" x14ac:dyDescent="0.3">
      <c r="A19" s="3" t="s">
        <v>9</v>
      </c>
      <c r="B19" s="1">
        <v>0</v>
      </c>
      <c r="C19" s="1">
        <f t="shared" si="0"/>
        <v>0</v>
      </c>
      <c r="D19" s="1">
        <f t="shared" si="0"/>
        <v>0</v>
      </c>
      <c r="E19" s="2" t="s">
        <v>45</v>
      </c>
      <c r="G19" s="8" t="s">
        <v>111</v>
      </c>
      <c r="H19" s="1">
        <v>0</v>
      </c>
      <c r="I19" s="1">
        <f t="shared" ref="I19:J23" si="1">H19</f>
        <v>0</v>
      </c>
      <c r="J19" s="1">
        <f t="shared" si="1"/>
        <v>0</v>
      </c>
    </row>
    <row r="20" spans="1:10" ht="15.75" thickTop="1" x14ac:dyDescent="0.25">
      <c r="A20" s="10" t="s">
        <v>12</v>
      </c>
      <c r="B20" s="11">
        <f>SUM(B4:B19)</f>
        <v>0</v>
      </c>
      <c r="C20" s="11">
        <f>SUM(C4:C19)</f>
        <v>0</v>
      </c>
      <c r="D20" s="11">
        <f>SUM(D4:D19)</f>
        <v>0</v>
      </c>
      <c r="G20" s="8" t="s">
        <v>112</v>
      </c>
      <c r="H20" s="1">
        <v>0</v>
      </c>
      <c r="I20" s="1">
        <f t="shared" si="1"/>
        <v>0</v>
      </c>
      <c r="J20" s="1">
        <f t="shared" si="1"/>
        <v>0</v>
      </c>
    </row>
    <row r="21" spans="1:10" x14ac:dyDescent="0.25">
      <c r="G21" s="8" t="s">
        <v>113</v>
      </c>
      <c r="H21" s="1">
        <v>0</v>
      </c>
      <c r="I21" s="1">
        <f t="shared" si="1"/>
        <v>0</v>
      </c>
      <c r="J21" s="1">
        <f t="shared" si="1"/>
        <v>0</v>
      </c>
    </row>
    <row r="22" spans="1:10" x14ac:dyDescent="0.25">
      <c r="A22" s="6" t="s">
        <v>98</v>
      </c>
      <c r="B22" s="6" t="s">
        <v>0</v>
      </c>
      <c r="C22" s="6" t="s">
        <v>10</v>
      </c>
      <c r="D22" s="6" t="s">
        <v>11</v>
      </c>
      <c r="E22" s="6" t="s">
        <v>46</v>
      </c>
      <c r="G22" s="8" t="s">
        <v>114</v>
      </c>
      <c r="H22" s="1">
        <v>0</v>
      </c>
      <c r="I22" s="1">
        <f t="shared" si="1"/>
        <v>0</v>
      </c>
      <c r="J22" s="1">
        <f t="shared" si="1"/>
        <v>0</v>
      </c>
    </row>
    <row r="23" spans="1:10" ht="15.75" thickBot="1" x14ac:dyDescent="0.3">
      <c r="A23" s="8" t="s">
        <v>13</v>
      </c>
      <c r="B23" s="1">
        <v>0</v>
      </c>
      <c r="C23" s="1">
        <f t="shared" ref="C23:D29" si="2">B23</f>
        <v>0</v>
      </c>
      <c r="D23" s="1">
        <f t="shared" si="2"/>
        <v>0</v>
      </c>
      <c r="E23" s="2" t="s">
        <v>45</v>
      </c>
      <c r="G23" s="3" t="s">
        <v>9</v>
      </c>
      <c r="H23" s="21">
        <v>0</v>
      </c>
      <c r="I23" s="21">
        <f t="shared" si="1"/>
        <v>0</v>
      </c>
      <c r="J23" s="21">
        <f t="shared" si="1"/>
        <v>0</v>
      </c>
    </row>
    <row r="24" spans="1:10" ht="15.75" thickTop="1" x14ac:dyDescent="0.25">
      <c r="A24" s="8" t="s">
        <v>27</v>
      </c>
      <c r="B24" s="1">
        <v>0</v>
      </c>
      <c r="C24" s="1">
        <f t="shared" si="2"/>
        <v>0</v>
      </c>
      <c r="D24" s="1">
        <f t="shared" si="2"/>
        <v>0</v>
      </c>
      <c r="E24" s="2" t="s">
        <v>45</v>
      </c>
      <c r="G24" s="20" t="s">
        <v>119</v>
      </c>
      <c r="H24" s="23">
        <f>SUM(H19:H23)</f>
        <v>0</v>
      </c>
      <c r="I24" s="22">
        <f>SUM(I19:I23)</f>
        <v>0</v>
      </c>
      <c r="J24" s="22">
        <f>SUM(J19:J23)</f>
        <v>0</v>
      </c>
    </row>
    <row r="25" spans="1:10" x14ac:dyDescent="0.25">
      <c r="A25" s="8" t="s">
        <v>15</v>
      </c>
      <c r="B25" s="1">
        <v>0</v>
      </c>
      <c r="C25" s="1">
        <f t="shared" si="2"/>
        <v>0</v>
      </c>
      <c r="D25" s="1">
        <f t="shared" si="2"/>
        <v>0</v>
      </c>
      <c r="E25" s="2" t="s">
        <v>45</v>
      </c>
    </row>
    <row r="26" spans="1:10" x14ac:dyDescent="0.25">
      <c r="A26" s="8" t="s">
        <v>16</v>
      </c>
      <c r="B26" s="1">
        <v>0</v>
      </c>
      <c r="C26" s="1">
        <f t="shared" si="2"/>
        <v>0</v>
      </c>
      <c r="D26" s="1">
        <f t="shared" si="2"/>
        <v>0</v>
      </c>
      <c r="E26" s="2" t="s">
        <v>45</v>
      </c>
      <c r="G26" s="8" t="s">
        <v>115</v>
      </c>
      <c r="H26" s="4">
        <v>0.04</v>
      </c>
      <c r="I26" s="4">
        <f>H26</f>
        <v>0.04</v>
      </c>
      <c r="J26" s="4">
        <f>I26</f>
        <v>0.04</v>
      </c>
    </row>
    <row r="27" spans="1:10" x14ac:dyDescent="0.25">
      <c r="A27" s="8" t="s">
        <v>7</v>
      </c>
      <c r="B27" s="1">
        <v>0</v>
      </c>
      <c r="C27" s="1">
        <f t="shared" si="2"/>
        <v>0</v>
      </c>
      <c r="D27" s="1">
        <f t="shared" si="2"/>
        <v>0</v>
      </c>
      <c r="E27" s="2" t="s">
        <v>45</v>
      </c>
      <c r="G27" s="8" t="s">
        <v>116</v>
      </c>
      <c r="H27" s="13">
        <f>(H16-H19-H20-H21-H22-H23)*12/H26</f>
        <v>0</v>
      </c>
      <c r="I27" s="13">
        <f>(I16-I19-I20-I21-I22-I23)*12/I26</f>
        <v>0</v>
      </c>
      <c r="J27" s="13">
        <f>(J16-J19-J20-J21-J22-J23)*12/J26</f>
        <v>0</v>
      </c>
    </row>
    <row r="28" spans="1:10" x14ac:dyDescent="0.25">
      <c r="A28" s="8" t="s">
        <v>17</v>
      </c>
      <c r="B28" s="1">
        <v>0</v>
      </c>
      <c r="C28" s="1">
        <f t="shared" si="2"/>
        <v>0</v>
      </c>
      <c r="D28" s="1">
        <f t="shared" si="2"/>
        <v>0</v>
      </c>
      <c r="E28" s="2" t="s">
        <v>45</v>
      </c>
    </row>
    <row r="29" spans="1:10" ht="15.75" thickBot="1" x14ac:dyDescent="0.3">
      <c r="A29" s="3" t="s">
        <v>9</v>
      </c>
      <c r="B29" s="1">
        <v>0</v>
      </c>
      <c r="C29" s="1">
        <f t="shared" si="2"/>
        <v>0</v>
      </c>
      <c r="D29" s="1">
        <f t="shared" si="2"/>
        <v>0</v>
      </c>
      <c r="E29" s="2" t="s">
        <v>45</v>
      </c>
      <c r="G29" s="14" t="s">
        <v>117</v>
      </c>
      <c r="H29" s="15" t="s">
        <v>0</v>
      </c>
      <c r="I29" s="15" t="s">
        <v>10</v>
      </c>
      <c r="J29" s="15" t="s">
        <v>11</v>
      </c>
    </row>
    <row r="30" spans="1:10" ht="15.75" thickTop="1" x14ac:dyDescent="0.25">
      <c r="A30" s="10" t="s">
        <v>18</v>
      </c>
      <c r="B30" s="11">
        <f>SUM(B23:B29)</f>
        <v>0</v>
      </c>
      <c r="C30" s="11">
        <f>SUM(C23:C29)</f>
        <v>0</v>
      </c>
      <c r="D30" s="11">
        <f>SUM(D23:D29)</f>
        <v>0</v>
      </c>
      <c r="G30" s="8" t="s">
        <v>96</v>
      </c>
      <c r="H30" s="9">
        <f>H16-B4-B5-B6-B7-B8</f>
        <v>0</v>
      </c>
      <c r="I30" s="9">
        <f>I16-C4-C5-C6-C7-C8</f>
        <v>0</v>
      </c>
      <c r="J30" s="9">
        <f>J16-D4-D5-D6-D7-D8</f>
        <v>0</v>
      </c>
    </row>
    <row r="32" spans="1:10" x14ac:dyDescent="0.25">
      <c r="A32" s="6" t="s">
        <v>99</v>
      </c>
      <c r="B32" s="6" t="s">
        <v>0</v>
      </c>
      <c r="C32" s="6" t="s">
        <v>10</v>
      </c>
      <c r="D32" s="6" t="s">
        <v>11</v>
      </c>
      <c r="E32" s="6" t="s">
        <v>46</v>
      </c>
    </row>
    <row r="33" spans="1:10" x14ac:dyDescent="0.25">
      <c r="A33" s="8" t="s">
        <v>23</v>
      </c>
      <c r="B33" s="1">
        <v>0</v>
      </c>
      <c r="C33" s="1">
        <f t="shared" ref="C33:D36" si="3">B33</f>
        <v>0</v>
      </c>
      <c r="D33" s="1">
        <f t="shared" si="3"/>
        <v>0</v>
      </c>
      <c r="E33" s="2" t="s">
        <v>45</v>
      </c>
    </row>
    <row r="34" spans="1:10" x14ac:dyDescent="0.25">
      <c r="A34" s="8" t="s">
        <v>24</v>
      </c>
      <c r="B34" s="1">
        <v>0</v>
      </c>
      <c r="C34" s="1">
        <f t="shared" si="3"/>
        <v>0</v>
      </c>
      <c r="D34" s="1">
        <f t="shared" si="3"/>
        <v>0</v>
      </c>
      <c r="E34" s="2" t="s">
        <v>45</v>
      </c>
    </row>
    <row r="35" spans="1:10" x14ac:dyDescent="0.25">
      <c r="A35" s="8" t="s">
        <v>87</v>
      </c>
      <c r="B35" s="1">
        <v>0</v>
      </c>
      <c r="C35" s="1">
        <f t="shared" si="3"/>
        <v>0</v>
      </c>
      <c r="D35" s="1">
        <f t="shared" si="3"/>
        <v>0</v>
      </c>
      <c r="E35" s="2" t="s">
        <v>45</v>
      </c>
    </row>
    <row r="36" spans="1:10" ht="15.75" thickBot="1" x14ac:dyDescent="0.3">
      <c r="A36" s="3" t="s">
        <v>9</v>
      </c>
      <c r="B36" s="1">
        <v>0</v>
      </c>
      <c r="C36" s="1">
        <f t="shared" si="3"/>
        <v>0</v>
      </c>
      <c r="D36" s="1">
        <f t="shared" si="3"/>
        <v>0</v>
      </c>
      <c r="E36" s="2" t="s">
        <v>45</v>
      </c>
    </row>
    <row r="37" spans="1:10" ht="15.75" thickTop="1" x14ac:dyDescent="0.25">
      <c r="A37" s="10" t="s">
        <v>25</v>
      </c>
      <c r="B37" s="11">
        <f>SUM(B33:B36)</f>
        <v>0</v>
      </c>
      <c r="C37" s="11">
        <f>SUM(C33:C36)</f>
        <v>0</v>
      </c>
      <c r="D37" s="11">
        <f>SUM(D33:D36)</f>
        <v>0</v>
      </c>
    </row>
    <row r="39" spans="1:10" x14ac:dyDescent="0.25">
      <c r="A39" s="6" t="s">
        <v>100</v>
      </c>
      <c r="B39" s="6" t="s">
        <v>0</v>
      </c>
      <c r="C39" s="6" t="s">
        <v>10</v>
      </c>
      <c r="D39" s="6" t="s">
        <v>11</v>
      </c>
      <c r="E39" s="6" t="s">
        <v>46</v>
      </c>
    </row>
    <row r="40" spans="1:10" x14ac:dyDescent="0.25">
      <c r="A40" s="8" t="s">
        <v>28</v>
      </c>
      <c r="B40" s="1">
        <v>0</v>
      </c>
      <c r="C40" s="1">
        <f t="shared" ref="C40:D42" si="4">B40</f>
        <v>0</v>
      </c>
      <c r="D40" s="1">
        <f t="shared" si="4"/>
        <v>0</v>
      </c>
      <c r="E40" s="2" t="s">
        <v>45</v>
      </c>
    </row>
    <row r="41" spans="1:10" x14ac:dyDescent="0.25">
      <c r="A41" s="8" t="s">
        <v>29</v>
      </c>
      <c r="B41" s="1">
        <v>0</v>
      </c>
      <c r="C41" s="1">
        <f t="shared" si="4"/>
        <v>0</v>
      </c>
      <c r="D41" s="1">
        <f t="shared" si="4"/>
        <v>0</v>
      </c>
      <c r="E41" s="2" t="s">
        <v>45</v>
      </c>
    </row>
    <row r="42" spans="1:10" ht="15.75" thickBot="1" x14ac:dyDescent="0.3">
      <c r="A42" s="3" t="s">
        <v>9</v>
      </c>
      <c r="B42" s="1">
        <v>0</v>
      </c>
      <c r="C42" s="1">
        <f t="shared" si="4"/>
        <v>0</v>
      </c>
      <c r="D42" s="1">
        <f t="shared" si="4"/>
        <v>0</v>
      </c>
      <c r="E42" s="2" t="s">
        <v>45</v>
      </c>
    </row>
    <row r="43" spans="1:10" ht="15.75" thickTop="1" x14ac:dyDescent="0.25">
      <c r="A43" s="10" t="s">
        <v>30</v>
      </c>
      <c r="B43" s="11">
        <f>SUM(B40:B42)</f>
        <v>0</v>
      </c>
      <c r="C43" s="11">
        <f>SUM(C40:C42)</f>
        <v>0</v>
      </c>
      <c r="D43" s="11">
        <f>SUM(D40:D42)</f>
        <v>0</v>
      </c>
    </row>
    <row r="45" spans="1:10" x14ac:dyDescent="0.25">
      <c r="A45" s="6" t="s">
        <v>101</v>
      </c>
      <c r="B45" s="6" t="s">
        <v>0</v>
      </c>
      <c r="C45" s="6" t="s">
        <v>10</v>
      </c>
      <c r="D45" s="6" t="s">
        <v>11</v>
      </c>
      <c r="E45" s="6" t="s">
        <v>46</v>
      </c>
      <c r="G45" s="16"/>
      <c r="H45" s="16"/>
      <c r="I45" s="16"/>
      <c r="J45" s="16"/>
    </row>
    <row r="46" spans="1:10" x14ac:dyDescent="0.25">
      <c r="A46" s="8" t="s">
        <v>31</v>
      </c>
      <c r="B46" s="1">
        <v>0</v>
      </c>
      <c r="C46" s="1">
        <f t="shared" ref="C46:D50" si="5">B46</f>
        <v>0</v>
      </c>
      <c r="D46" s="1">
        <f t="shared" si="5"/>
        <v>0</v>
      </c>
      <c r="E46" s="2" t="s">
        <v>45</v>
      </c>
    </row>
    <row r="47" spans="1:10" x14ac:dyDescent="0.25">
      <c r="A47" s="8" t="s">
        <v>32</v>
      </c>
      <c r="B47" s="1">
        <v>0</v>
      </c>
      <c r="C47" s="1">
        <f t="shared" si="5"/>
        <v>0</v>
      </c>
      <c r="D47" s="1">
        <f t="shared" si="5"/>
        <v>0</v>
      </c>
      <c r="E47" s="2" t="s">
        <v>45</v>
      </c>
    </row>
    <row r="48" spans="1:10" s="16" customFormat="1" x14ac:dyDescent="0.25">
      <c r="A48" s="8" t="s">
        <v>33</v>
      </c>
      <c r="B48" s="1">
        <v>0</v>
      </c>
      <c r="C48" s="1">
        <f t="shared" si="5"/>
        <v>0</v>
      </c>
      <c r="D48" s="1">
        <f t="shared" si="5"/>
        <v>0</v>
      </c>
      <c r="E48" s="2" t="s">
        <v>45</v>
      </c>
      <c r="G48" s="5"/>
      <c r="H48" s="5"/>
      <c r="I48" s="5"/>
      <c r="J48" s="5"/>
    </row>
    <row r="49" spans="1:5" x14ac:dyDescent="0.25">
      <c r="A49" s="8" t="s">
        <v>34</v>
      </c>
      <c r="B49" s="1">
        <v>0</v>
      </c>
      <c r="C49" s="1">
        <f t="shared" si="5"/>
        <v>0</v>
      </c>
      <c r="D49" s="1">
        <f t="shared" si="5"/>
        <v>0</v>
      </c>
      <c r="E49" s="2" t="s">
        <v>45</v>
      </c>
    </row>
    <row r="50" spans="1:5" ht="15.75" thickBot="1" x14ac:dyDescent="0.3">
      <c r="A50" s="3" t="s">
        <v>9</v>
      </c>
      <c r="B50" s="1">
        <v>0</v>
      </c>
      <c r="C50" s="1">
        <f t="shared" si="5"/>
        <v>0</v>
      </c>
      <c r="D50" s="1">
        <f t="shared" si="5"/>
        <v>0</v>
      </c>
      <c r="E50" s="2" t="s">
        <v>45</v>
      </c>
    </row>
    <row r="51" spans="1:5" ht="15.75" thickTop="1" x14ac:dyDescent="0.25">
      <c r="A51" s="10" t="s">
        <v>35</v>
      </c>
      <c r="B51" s="11">
        <f>SUM(B46:B50)</f>
        <v>0</v>
      </c>
      <c r="C51" s="11">
        <f>SUM(C46:C50)</f>
        <v>0</v>
      </c>
      <c r="D51" s="11">
        <f>SUM(D46:D50)</f>
        <v>0</v>
      </c>
    </row>
    <row r="53" spans="1:5" x14ac:dyDescent="0.25">
      <c r="A53" s="6" t="s">
        <v>102</v>
      </c>
      <c r="B53" s="6" t="s">
        <v>0</v>
      </c>
      <c r="C53" s="6" t="s">
        <v>10</v>
      </c>
      <c r="D53" s="6" t="s">
        <v>11</v>
      </c>
      <c r="E53" s="6" t="s">
        <v>46</v>
      </c>
    </row>
    <row r="54" spans="1:5" x14ac:dyDescent="0.25">
      <c r="A54" s="8" t="s">
        <v>32</v>
      </c>
      <c r="B54" s="1">
        <v>0</v>
      </c>
      <c r="C54" s="1">
        <f t="shared" ref="C54:D64" si="6">B54</f>
        <v>0</v>
      </c>
      <c r="D54" s="1">
        <f t="shared" si="6"/>
        <v>0</v>
      </c>
      <c r="E54" s="2" t="s">
        <v>45</v>
      </c>
    </row>
    <row r="55" spans="1:5" x14ac:dyDescent="0.25">
      <c r="A55" s="8" t="s">
        <v>83</v>
      </c>
      <c r="B55" s="1">
        <v>0</v>
      </c>
      <c r="C55" s="1">
        <f t="shared" si="6"/>
        <v>0</v>
      </c>
      <c r="D55" s="1">
        <f t="shared" si="6"/>
        <v>0</v>
      </c>
      <c r="E55" s="2" t="s">
        <v>45</v>
      </c>
    </row>
    <row r="56" spans="1:5" x14ac:dyDescent="0.25">
      <c r="A56" s="8" t="s">
        <v>94</v>
      </c>
      <c r="B56" s="1">
        <v>0</v>
      </c>
      <c r="C56" s="1">
        <f t="shared" si="6"/>
        <v>0</v>
      </c>
      <c r="D56" s="1">
        <f t="shared" si="6"/>
        <v>0</v>
      </c>
      <c r="E56" s="2" t="s">
        <v>45</v>
      </c>
    </row>
    <row r="57" spans="1:5" x14ac:dyDescent="0.25">
      <c r="A57" s="8" t="s">
        <v>95</v>
      </c>
      <c r="B57" s="1">
        <v>0</v>
      </c>
      <c r="C57" s="1">
        <f t="shared" si="6"/>
        <v>0</v>
      </c>
      <c r="D57" s="1">
        <f t="shared" si="6"/>
        <v>0</v>
      </c>
      <c r="E57" s="2" t="s">
        <v>45</v>
      </c>
    </row>
    <row r="58" spans="1:5" x14ac:dyDescent="0.25">
      <c r="A58" s="8" t="s">
        <v>36</v>
      </c>
      <c r="B58" s="1">
        <v>0</v>
      </c>
      <c r="C58" s="1">
        <f t="shared" si="6"/>
        <v>0</v>
      </c>
      <c r="D58" s="1">
        <f t="shared" si="6"/>
        <v>0</v>
      </c>
      <c r="E58" s="2" t="s">
        <v>45</v>
      </c>
    </row>
    <row r="59" spans="1:5" x14ac:dyDescent="0.25">
      <c r="A59" s="8" t="s">
        <v>37</v>
      </c>
      <c r="B59" s="1">
        <v>0</v>
      </c>
      <c r="C59" s="1">
        <f t="shared" si="6"/>
        <v>0</v>
      </c>
      <c r="D59" s="1">
        <f t="shared" si="6"/>
        <v>0</v>
      </c>
      <c r="E59" s="2" t="s">
        <v>45</v>
      </c>
    </row>
    <row r="60" spans="1:5" x14ac:dyDescent="0.25">
      <c r="A60" s="8" t="s">
        <v>38</v>
      </c>
      <c r="B60" s="1">
        <v>0</v>
      </c>
      <c r="C60" s="1">
        <f t="shared" si="6"/>
        <v>0</v>
      </c>
      <c r="D60" s="1">
        <f t="shared" si="6"/>
        <v>0</v>
      </c>
      <c r="E60" s="2" t="s">
        <v>45</v>
      </c>
    </row>
    <row r="61" spans="1:5" x14ac:dyDescent="0.25">
      <c r="A61" s="8" t="s">
        <v>39</v>
      </c>
      <c r="B61" s="1">
        <v>0</v>
      </c>
      <c r="C61" s="1">
        <f t="shared" si="6"/>
        <v>0</v>
      </c>
      <c r="D61" s="1">
        <f t="shared" si="6"/>
        <v>0</v>
      </c>
      <c r="E61" s="2" t="s">
        <v>45</v>
      </c>
    </row>
    <row r="62" spans="1:5" x14ac:dyDescent="0.25">
      <c r="A62" s="8" t="s">
        <v>50</v>
      </c>
      <c r="B62" s="1">
        <v>0</v>
      </c>
      <c r="C62" s="1">
        <f t="shared" si="6"/>
        <v>0</v>
      </c>
      <c r="D62" s="1">
        <f t="shared" si="6"/>
        <v>0</v>
      </c>
      <c r="E62" s="2" t="s">
        <v>45</v>
      </c>
    </row>
    <row r="63" spans="1:5" x14ac:dyDescent="0.25">
      <c r="A63" s="8" t="s">
        <v>40</v>
      </c>
      <c r="B63" s="1">
        <v>0</v>
      </c>
      <c r="C63" s="1">
        <f t="shared" si="6"/>
        <v>0</v>
      </c>
      <c r="D63" s="1">
        <f t="shared" si="6"/>
        <v>0</v>
      </c>
      <c r="E63" s="2" t="s">
        <v>45</v>
      </c>
    </row>
    <row r="64" spans="1:5" ht="15.75" thickBot="1" x14ac:dyDescent="0.3">
      <c r="A64" s="3" t="s">
        <v>9</v>
      </c>
      <c r="B64" s="1">
        <v>0</v>
      </c>
      <c r="C64" s="1">
        <f t="shared" si="6"/>
        <v>0</v>
      </c>
      <c r="D64" s="1">
        <f t="shared" si="6"/>
        <v>0</v>
      </c>
      <c r="E64" s="2" t="s">
        <v>45</v>
      </c>
    </row>
    <row r="65" spans="1:5" ht="15.75" thickTop="1" x14ac:dyDescent="0.25">
      <c r="A65" s="10" t="s">
        <v>41</v>
      </c>
      <c r="B65" s="11">
        <f>SUM(B54:B64)</f>
        <v>0</v>
      </c>
      <c r="C65" s="11">
        <f>SUM(C54:C64)</f>
        <v>0</v>
      </c>
      <c r="D65" s="11">
        <f>SUM(D54:D64)</f>
        <v>0</v>
      </c>
    </row>
    <row r="67" spans="1:5" x14ac:dyDescent="0.25">
      <c r="A67" s="6" t="s">
        <v>103</v>
      </c>
      <c r="B67" s="6" t="s">
        <v>0</v>
      </c>
      <c r="C67" s="6" t="s">
        <v>10</v>
      </c>
      <c r="D67" s="6" t="s">
        <v>11</v>
      </c>
      <c r="E67" s="6" t="s">
        <v>46</v>
      </c>
    </row>
    <row r="68" spans="1:5" x14ac:dyDescent="0.25">
      <c r="A68" s="8" t="s">
        <v>48</v>
      </c>
      <c r="B68" s="1">
        <v>0</v>
      </c>
      <c r="C68" s="1">
        <f t="shared" ref="C68:D77" si="7">B68</f>
        <v>0</v>
      </c>
      <c r="D68" s="1">
        <f t="shared" si="7"/>
        <v>0</v>
      </c>
      <c r="E68" s="2" t="s">
        <v>45</v>
      </c>
    </row>
    <row r="69" spans="1:5" x14ac:dyDescent="0.25">
      <c r="A69" s="8" t="s">
        <v>47</v>
      </c>
      <c r="B69" s="1">
        <v>0</v>
      </c>
      <c r="C69" s="1">
        <f t="shared" si="7"/>
        <v>0</v>
      </c>
      <c r="D69" s="1">
        <f t="shared" si="7"/>
        <v>0</v>
      </c>
      <c r="E69" s="2" t="s">
        <v>45</v>
      </c>
    </row>
    <row r="70" spans="1:5" x14ac:dyDescent="0.25">
      <c r="A70" s="8" t="s">
        <v>51</v>
      </c>
      <c r="B70" s="1">
        <v>0</v>
      </c>
      <c r="C70" s="1">
        <f t="shared" si="7"/>
        <v>0</v>
      </c>
      <c r="D70" s="1">
        <f t="shared" si="7"/>
        <v>0</v>
      </c>
      <c r="E70" s="2" t="s">
        <v>45</v>
      </c>
    </row>
    <row r="71" spans="1:5" x14ac:dyDescent="0.25">
      <c r="A71" s="8" t="s">
        <v>49</v>
      </c>
      <c r="B71" s="1">
        <v>0</v>
      </c>
      <c r="C71" s="1">
        <f t="shared" si="7"/>
        <v>0</v>
      </c>
      <c r="D71" s="1">
        <f t="shared" si="7"/>
        <v>0</v>
      </c>
      <c r="E71" s="2" t="s">
        <v>45</v>
      </c>
    </row>
    <row r="72" spans="1:5" x14ac:dyDescent="0.25">
      <c r="A72" s="8" t="s">
        <v>91</v>
      </c>
      <c r="B72" s="1">
        <v>0</v>
      </c>
      <c r="C72" s="1">
        <f t="shared" si="7"/>
        <v>0</v>
      </c>
      <c r="D72" s="1">
        <f t="shared" si="7"/>
        <v>0</v>
      </c>
      <c r="E72" s="2" t="s">
        <v>45</v>
      </c>
    </row>
    <row r="73" spans="1:5" x14ac:dyDescent="0.25">
      <c r="A73" s="8" t="s">
        <v>92</v>
      </c>
      <c r="B73" s="1">
        <v>0</v>
      </c>
      <c r="C73" s="1">
        <f t="shared" si="7"/>
        <v>0</v>
      </c>
      <c r="D73" s="1">
        <f t="shared" si="7"/>
        <v>0</v>
      </c>
      <c r="E73" s="2" t="s">
        <v>45</v>
      </c>
    </row>
    <row r="74" spans="1:5" x14ac:dyDescent="0.25">
      <c r="A74" s="8" t="s">
        <v>93</v>
      </c>
      <c r="B74" s="1">
        <v>0</v>
      </c>
      <c r="C74" s="1">
        <f t="shared" si="7"/>
        <v>0</v>
      </c>
      <c r="D74" s="1">
        <f t="shared" si="7"/>
        <v>0</v>
      </c>
      <c r="E74" s="2" t="s">
        <v>45</v>
      </c>
    </row>
    <row r="75" spans="1:5" x14ac:dyDescent="0.25">
      <c r="A75" s="3" t="s">
        <v>9</v>
      </c>
      <c r="B75" s="1">
        <v>0</v>
      </c>
      <c r="C75" s="1">
        <f t="shared" si="7"/>
        <v>0</v>
      </c>
      <c r="D75" s="1">
        <f t="shared" si="7"/>
        <v>0</v>
      </c>
      <c r="E75" s="2" t="s">
        <v>45</v>
      </c>
    </row>
    <row r="76" spans="1:5" x14ac:dyDescent="0.25">
      <c r="A76" s="3" t="s">
        <v>9</v>
      </c>
      <c r="B76" s="1">
        <v>0</v>
      </c>
      <c r="C76" s="1">
        <f t="shared" si="7"/>
        <v>0</v>
      </c>
      <c r="D76" s="1">
        <f t="shared" si="7"/>
        <v>0</v>
      </c>
      <c r="E76" s="2" t="s">
        <v>45</v>
      </c>
    </row>
    <row r="77" spans="1:5" ht="15.75" thickBot="1" x14ac:dyDescent="0.3">
      <c r="A77" s="3" t="s">
        <v>9</v>
      </c>
      <c r="B77" s="1">
        <v>0</v>
      </c>
      <c r="C77" s="1">
        <f t="shared" si="7"/>
        <v>0</v>
      </c>
      <c r="D77" s="1">
        <f t="shared" si="7"/>
        <v>0</v>
      </c>
      <c r="E77" s="2" t="s">
        <v>45</v>
      </c>
    </row>
    <row r="78" spans="1:5" ht="15.75" thickTop="1" x14ac:dyDescent="0.25">
      <c r="A78" s="10" t="s">
        <v>52</v>
      </c>
      <c r="B78" s="11">
        <f>SUM(B68:B77)</f>
        <v>0</v>
      </c>
      <c r="C78" s="11">
        <f>SUM(C68:C77)</f>
        <v>0</v>
      </c>
      <c r="D78" s="11">
        <f>SUM(D68:D77)</f>
        <v>0</v>
      </c>
    </row>
    <row r="80" spans="1:5" x14ac:dyDescent="0.25">
      <c r="A80" s="6" t="s">
        <v>104</v>
      </c>
      <c r="B80" s="6" t="s">
        <v>0</v>
      </c>
      <c r="C80" s="6" t="s">
        <v>10</v>
      </c>
      <c r="D80" s="6" t="s">
        <v>11</v>
      </c>
      <c r="E80" s="6" t="s">
        <v>46</v>
      </c>
    </row>
    <row r="81" spans="1:5" x14ac:dyDescent="0.25">
      <c r="A81" s="8" t="s">
        <v>54</v>
      </c>
      <c r="B81" s="1">
        <v>0</v>
      </c>
      <c r="C81" s="1">
        <f t="shared" ref="C81:D87" si="8">B81</f>
        <v>0</v>
      </c>
      <c r="D81" s="1">
        <f t="shared" si="8"/>
        <v>0</v>
      </c>
      <c r="E81" s="2" t="s">
        <v>45</v>
      </c>
    </row>
    <row r="82" spans="1:5" x14ac:dyDescent="0.25">
      <c r="A82" s="8" t="s">
        <v>55</v>
      </c>
      <c r="B82" s="1">
        <v>0</v>
      </c>
      <c r="C82" s="1">
        <f t="shared" si="8"/>
        <v>0</v>
      </c>
      <c r="D82" s="1">
        <f t="shared" si="8"/>
        <v>0</v>
      </c>
      <c r="E82" s="2" t="s">
        <v>45</v>
      </c>
    </row>
    <row r="83" spans="1:5" x14ac:dyDescent="0.25">
      <c r="A83" s="8" t="s">
        <v>56</v>
      </c>
      <c r="B83" s="1">
        <v>0</v>
      </c>
      <c r="C83" s="1">
        <f t="shared" si="8"/>
        <v>0</v>
      </c>
      <c r="D83" s="1">
        <f t="shared" si="8"/>
        <v>0</v>
      </c>
      <c r="E83" s="2" t="s">
        <v>45</v>
      </c>
    </row>
    <row r="84" spans="1:5" x14ac:dyDescent="0.25">
      <c r="A84" s="8" t="s">
        <v>56</v>
      </c>
      <c r="B84" s="1">
        <v>0</v>
      </c>
      <c r="C84" s="1">
        <f t="shared" si="8"/>
        <v>0</v>
      </c>
      <c r="D84" s="1">
        <f t="shared" si="8"/>
        <v>0</v>
      </c>
      <c r="E84" s="2" t="s">
        <v>45</v>
      </c>
    </row>
    <row r="85" spans="1:5" x14ac:dyDescent="0.25">
      <c r="A85" s="8" t="s">
        <v>56</v>
      </c>
      <c r="B85" s="1">
        <v>0</v>
      </c>
      <c r="C85" s="1">
        <f t="shared" si="8"/>
        <v>0</v>
      </c>
      <c r="D85" s="1">
        <f t="shared" si="8"/>
        <v>0</v>
      </c>
      <c r="E85" s="2" t="s">
        <v>45</v>
      </c>
    </row>
    <row r="86" spans="1:5" x14ac:dyDescent="0.25">
      <c r="A86" s="3" t="s">
        <v>9</v>
      </c>
      <c r="B86" s="1">
        <v>0</v>
      </c>
      <c r="C86" s="1">
        <f t="shared" si="8"/>
        <v>0</v>
      </c>
      <c r="D86" s="1">
        <f t="shared" si="8"/>
        <v>0</v>
      </c>
      <c r="E86" s="2" t="s">
        <v>45</v>
      </c>
    </row>
    <row r="87" spans="1:5" ht="15.75" thickBot="1" x14ac:dyDescent="0.3">
      <c r="A87" s="3" t="s">
        <v>9</v>
      </c>
      <c r="B87" s="1">
        <v>0</v>
      </c>
      <c r="C87" s="1">
        <f t="shared" si="8"/>
        <v>0</v>
      </c>
      <c r="D87" s="1">
        <f t="shared" si="8"/>
        <v>0</v>
      </c>
      <c r="E87" s="2" t="s">
        <v>45</v>
      </c>
    </row>
    <row r="88" spans="1:5" ht="15.75" thickTop="1" x14ac:dyDescent="0.25">
      <c r="A88" s="10" t="s">
        <v>57</v>
      </c>
      <c r="B88" s="11">
        <f>SUM(B81:B87)</f>
        <v>0</v>
      </c>
      <c r="C88" s="11">
        <f>SUM(C81:C87)</f>
        <v>0</v>
      </c>
      <c r="D88" s="11">
        <f>SUM(D81:D87)</f>
        <v>0</v>
      </c>
    </row>
    <row r="90" spans="1:5" x14ac:dyDescent="0.25">
      <c r="A90" s="6" t="s">
        <v>105</v>
      </c>
      <c r="B90" s="6" t="s">
        <v>0</v>
      </c>
      <c r="C90" s="6" t="s">
        <v>10</v>
      </c>
      <c r="D90" s="6" t="s">
        <v>11</v>
      </c>
      <c r="E90" s="6" t="s">
        <v>46</v>
      </c>
    </row>
    <row r="91" spans="1:5" x14ac:dyDescent="0.25">
      <c r="A91" s="8" t="s">
        <v>62</v>
      </c>
      <c r="B91" s="1">
        <v>0</v>
      </c>
      <c r="C91" s="1">
        <f t="shared" ref="C91:D97" si="9">B91</f>
        <v>0</v>
      </c>
      <c r="D91" s="1">
        <f t="shared" si="9"/>
        <v>0</v>
      </c>
      <c r="E91" s="2" t="s">
        <v>45</v>
      </c>
    </row>
    <row r="92" spans="1:5" x14ac:dyDescent="0.25">
      <c r="A92" s="8" t="s">
        <v>63</v>
      </c>
      <c r="B92" s="1">
        <v>0</v>
      </c>
      <c r="C92" s="1">
        <f t="shared" si="9"/>
        <v>0</v>
      </c>
      <c r="D92" s="1">
        <f t="shared" si="9"/>
        <v>0</v>
      </c>
      <c r="E92" s="2" t="s">
        <v>45</v>
      </c>
    </row>
    <row r="93" spans="1:5" x14ac:dyDescent="0.25">
      <c r="A93" s="8" t="s">
        <v>88</v>
      </c>
      <c r="B93" s="1">
        <v>0</v>
      </c>
      <c r="C93" s="1">
        <f t="shared" si="9"/>
        <v>0</v>
      </c>
      <c r="D93" s="1">
        <f t="shared" si="9"/>
        <v>0</v>
      </c>
      <c r="E93" s="2" t="s">
        <v>45</v>
      </c>
    </row>
    <row r="94" spans="1:5" x14ac:dyDescent="0.25">
      <c r="A94" s="8" t="s">
        <v>89</v>
      </c>
      <c r="B94" s="1">
        <v>0</v>
      </c>
      <c r="C94" s="1">
        <f t="shared" si="9"/>
        <v>0</v>
      </c>
      <c r="D94" s="1">
        <f t="shared" si="9"/>
        <v>0</v>
      </c>
      <c r="E94" s="2" t="s">
        <v>45</v>
      </c>
    </row>
    <row r="95" spans="1:5" x14ac:dyDescent="0.25">
      <c r="A95" s="8" t="s">
        <v>90</v>
      </c>
      <c r="B95" s="1">
        <v>0</v>
      </c>
      <c r="C95" s="1">
        <f t="shared" si="9"/>
        <v>0</v>
      </c>
      <c r="D95" s="1">
        <f t="shared" si="9"/>
        <v>0</v>
      </c>
      <c r="E95" s="2" t="s">
        <v>45</v>
      </c>
    </row>
    <row r="96" spans="1:5" x14ac:dyDescent="0.25">
      <c r="A96" s="8" t="s">
        <v>64</v>
      </c>
      <c r="B96" s="1">
        <v>0</v>
      </c>
      <c r="C96" s="1">
        <f t="shared" si="9"/>
        <v>0</v>
      </c>
      <c r="D96" s="1">
        <f t="shared" si="9"/>
        <v>0</v>
      </c>
      <c r="E96" s="2" t="s">
        <v>45</v>
      </c>
    </row>
    <row r="97" spans="1:5" ht="15.75" thickBot="1" x14ac:dyDescent="0.3">
      <c r="A97" s="3" t="s">
        <v>9</v>
      </c>
      <c r="B97" s="1">
        <v>0</v>
      </c>
      <c r="C97" s="1">
        <f t="shared" si="9"/>
        <v>0</v>
      </c>
      <c r="D97" s="1">
        <f t="shared" si="9"/>
        <v>0</v>
      </c>
      <c r="E97" s="2" t="s">
        <v>45</v>
      </c>
    </row>
    <row r="98" spans="1:5" ht="15.75" thickTop="1" x14ac:dyDescent="0.25">
      <c r="A98" s="10" t="s">
        <v>61</v>
      </c>
      <c r="B98" s="11">
        <f>SUM(B91:B97)</f>
        <v>0</v>
      </c>
      <c r="C98" s="11">
        <f>SUM(C91:C97)</f>
        <v>0</v>
      </c>
      <c r="D98" s="11">
        <f>SUM(D91:D97)</f>
        <v>0</v>
      </c>
    </row>
    <row r="100" spans="1:5" x14ac:dyDescent="0.25">
      <c r="A100" s="6" t="s">
        <v>106</v>
      </c>
      <c r="B100" s="6" t="s">
        <v>0</v>
      </c>
      <c r="C100" s="6" t="s">
        <v>10</v>
      </c>
      <c r="D100" s="6" t="s">
        <v>11</v>
      </c>
      <c r="E100" s="6" t="s">
        <v>46</v>
      </c>
    </row>
    <row r="101" spans="1:5" x14ac:dyDescent="0.25">
      <c r="A101" s="8" t="s">
        <v>66</v>
      </c>
      <c r="B101" s="1">
        <v>0</v>
      </c>
      <c r="C101" s="1">
        <f t="shared" ref="C101:D104" si="10">B101</f>
        <v>0</v>
      </c>
      <c r="D101" s="1">
        <f t="shared" si="10"/>
        <v>0</v>
      </c>
      <c r="E101" s="2" t="s">
        <v>45</v>
      </c>
    </row>
    <row r="102" spans="1:5" x14ac:dyDescent="0.25">
      <c r="A102" s="8" t="s">
        <v>67</v>
      </c>
      <c r="B102" s="1">
        <v>0</v>
      </c>
      <c r="C102" s="1">
        <f t="shared" si="10"/>
        <v>0</v>
      </c>
      <c r="D102" s="1">
        <f t="shared" si="10"/>
        <v>0</v>
      </c>
      <c r="E102" s="2" t="s">
        <v>45</v>
      </c>
    </row>
    <row r="103" spans="1:5" x14ac:dyDescent="0.25">
      <c r="A103" s="8" t="s">
        <v>68</v>
      </c>
      <c r="B103" s="1">
        <v>0</v>
      </c>
      <c r="C103" s="1">
        <f t="shared" si="10"/>
        <v>0</v>
      </c>
      <c r="D103" s="1">
        <f t="shared" si="10"/>
        <v>0</v>
      </c>
      <c r="E103" s="2" t="s">
        <v>45</v>
      </c>
    </row>
    <row r="104" spans="1:5" ht="15.75" thickBot="1" x14ac:dyDescent="0.3">
      <c r="A104" s="3" t="s">
        <v>9</v>
      </c>
      <c r="B104" s="1">
        <v>0</v>
      </c>
      <c r="C104" s="1">
        <f t="shared" si="10"/>
        <v>0</v>
      </c>
      <c r="D104" s="1">
        <f t="shared" si="10"/>
        <v>0</v>
      </c>
      <c r="E104" s="2" t="s">
        <v>45</v>
      </c>
    </row>
    <row r="105" spans="1:5" ht="15.75" thickTop="1" x14ac:dyDescent="0.25">
      <c r="A105" s="10" t="s">
        <v>65</v>
      </c>
      <c r="B105" s="11">
        <f>SUM(B101:B104)</f>
        <v>0</v>
      </c>
      <c r="C105" s="11">
        <f>SUM(C101:C104)</f>
        <v>0</v>
      </c>
      <c r="D105" s="11">
        <f>SUM(D101:D104)</f>
        <v>0</v>
      </c>
    </row>
    <row r="107" spans="1:5" x14ac:dyDescent="0.25">
      <c r="A107" s="6" t="s">
        <v>107</v>
      </c>
      <c r="B107" s="6" t="s">
        <v>0</v>
      </c>
      <c r="C107" s="6" t="s">
        <v>10</v>
      </c>
      <c r="D107" s="6" t="s">
        <v>11</v>
      </c>
      <c r="E107" s="6" t="s">
        <v>46</v>
      </c>
    </row>
    <row r="108" spans="1:5" x14ac:dyDescent="0.25">
      <c r="A108" s="8" t="s">
        <v>70</v>
      </c>
      <c r="B108" s="1">
        <v>0</v>
      </c>
      <c r="C108" s="1">
        <f t="shared" ref="C108:D112" si="11">B108</f>
        <v>0</v>
      </c>
      <c r="D108" s="1">
        <f t="shared" si="11"/>
        <v>0</v>
      </c>
      <c r="E108" s="2" t="s">
        <v>45</v>
      </c>
    </row>
    <row r="109" spans="1:5" x14ac:dyDescent="0.25">
      <c r="A109" s="8" t="s">
        <v>71</v>
      </c>
      <c r="B109" s="1">
        <v>0</v>
      </c>
      <c r="C109" s="1">
        <f t="shared" si="11"/>
        <v>0</v>
      </c>
      <c r="D109" s="1">
        <f t="shared" si="11"/>
        <v>0</v>
      </c>
      <c r="E109" s="2" t="s">
        <v>45</v>
      </c>
    </row>
    <row r="110" spans="1:5" x14ac:dyDescent="0.25">
      <c r="A110" s="8" t="s">
        <v>72</v>
      </c>
      <c r="B110" s="1">
        <v>0</v>
      </c>
      <c r="C110" s="1">
        <f t="shared" si="11"/>
        <v>0</v>
      </c>
      <c r="D110" s="1">
        <f t="shared" si="11"/>
        <v>0</v>
      </c>
      <c r="E110" s="2" t="s">
        <v>45</v>
      </c>
    </row>
    <row r="111" spans="1:5" x14ac:dyDescent="0.25">
      <c r="A111" s="8" t="s">
        <v>73</v>
      </c>
      <c r="B111" s="1">
        <v>0</v>
      </c>
      <c r="C111" s="1">
        <f t="shared" si="11"/>
        <v>0</v>
      </c>
      <c r="D111" s="1">
        <f t="shared" si="11"/>
        <v>0</v>
      </c>
      <c r="E111" s="2" t="s">
        <v>45</v>
      </c>
    </row>
    <row r="112" spans="1:5" ht="15.75" thickBot="1" x14ac:dyDescent="0.3">
      <c r="A112" s="3" t="s">
        <v>9</v>
      </c>
      <c r="B112" s="1">
        <v>0</v>
      </c>
      <c r="C112" s="1">
        <f t="shared" si="11"/>
        <v>0</v>
      </c>
      <c r="D112" s="1">
        <f t="shared" si="11"/>
        <v>0</v>
      </c>
      <c r="E112" s="2" t="s">
        <v>45</v>
      </c>
    </row>
    <row r="113" spans="1:10" ht="15.75" thickTop="1" x14ac:dyDescent="0.25">
      <c r="A113" s="10" t="s">
        <v>69</v>
      </c>
      <c r="B113" s="11">
        <f>SUM(B108:B112)</f>
        <v>0</v>
      </c>
      <c r="C113" s="11">
        <f>SUM(C108:C112)</f>
        <v>0</v>
      </c>
      <c r="D113" s="11">
        <f>SUM(D108:D112)</f>
        <v>0</v>
      </c>
    </row>
    <row r="115" spans="1:10" x14ac:dyDescent="0.25">
      <c r="A115" s="6" t="s">
        <v>108</v>
      </c>
      <c r="B115" s="6" t="s">
        <v>0</v>
      </c>
      <c r="C115" s="6" t="s">
        <v>10</v>
      </c>
      <c r="D115" s="6" t="s">
        <v>11</v>
      </c>
      <c r="E115" s="6" t="s">
        <v>46</v>
      </c>
    </row>
    <row r="116" spans="1:10" x14ac:dyDescent="0.25">
      <c r="A116" s="8" t="s">
        <v>75</v>
      </c>
      <c r="B116" s="1">
        <v>0</v>
      </c>
      <c r="C116" s="1">
        <f t="shared" ref="C116:D120" si="12">B116</f>
        <v>0</v>
      </c>
      <c r="D116" s="1">
        <f t="shared" si="12"/>
        <v>0</v>
      </c>
      <c r="E116" s="2" t="s">
        <v>45</v>
      </c>
    </row>
    <row r="117" spans="1:10" x14ac:dyDescent="0.25">
      <c r="A117" s="8" t="s">
        <v>76</v>
      </c>
      <c r="B117" s="1">
        <v>0</v>
      </c>
      <c r="C117" s="1">
        <f t="shared" si="12"/>
        <v>0</v>
      </c>
      <c r="D117" s="1">
        <f t="shared" si="12"/>
        <v>0</v>
      </c>
      <c r="E117" s="2" t="s">
        <v>45</v>
      </c>
    </row>
    <row r="118" spans="1:10" x14ac:dyDescent="0.25">
      <c r="A118" s="8" t="s">
        <v>77</v>
      </c>
      <c r="B118" s="1">
        <v>0</v>
      </c>
      <c r="C118" s="1">
        <f t="shared" si="12"/>
        <v>0</v>
      </c>
      <c r="D118" s="1">
        <f t="shared" si="12"/>
        <v>0</v>
      </c>
      <c r="E118" s="2" t="s">
        <v>45</v>
      </c>
    </row>
    <row r="119" spans="1:10" x14ac:dyDescent="0.25">
      <c r="A119" s="8" t="s">
        <v>78</v>
      </c>
      <c r="B119" s="1">
        <v>0</v>
      </c>
      <c r="C119" s="1">
        <f t="shared" si="12"/>
        <v>0</v>
      </c>
      <c r="D119" s="1">
        <f t="shared" si="12"/>
        <v>0</v>
      </c>
      <c r="E119" s="2" t="s">
        <v>45</v>
      </c>
    </row>
    <row r="120" spans="1:10" ht="15.75" thickBot="1" x14ac:dyDescent="0.3">
      <c r="A120" s="3" t="s">
        <v>9</v>
      </c>
      <c r="B120" s="1">
        <v>0</v>
      </c>
      <c r="C120" s="1">
        <f t="shared" si="12"/>
        <v>0</v>
      </c>
      <c r="D120" s="1">
        <f t="shared" si="12"/>
        <v>0</v>
      </c>
      <c r="E120" s="2" t="s">
        <v>45</v>
      </c>
    </row>
    <row r="121" spans="1:10" ht="15.75" thickTop="1" x14ac:dyDescent="0.25">
      <c r="A121" s="10" t="s">
        <v>74</v>
      </c>
      <c r="B121" s="11">
        <f>SUM(B116:B120)</f>
        <v>0</v>
      </c>
      <c r="C121" s="11">
        <f>SUM(C116:C120)</f>
        <v>0</v>
      </c>
      <c r="D121" s="11">
        <f>SUM(D116:D120)</f>
        <v>0</v>
      </c>
    </row>
    <row r="123" spans="1:10" x14ac:dyDescent="0.25">
      <c r="A123" s="19" t="s">
        <v>120</v>
      </c>
      <c r="B123" s="19"/>
      <c r="C123" s="19"/>
      <c r="D123" s="19"/>
      <c r="E123" s="19"/>
      <c r="F123" s="19"/>
      <c r="G123" s="19"/>
      <c r="H123" s="19"/>
      <c r="I123" s="19"/>
      <c r="J123" s="19"/>
    </row>
    <row r="124" spans="1:10" x14ac:dyDescent="0.25">
      <c r="G124" s="17"/>
      <c r="H124" s="17"/>
      <c r="I124" s="17"/>
      <c r="J124" s="17"/>
    </row>
  </sheetData>
  <sheetProtection algorithmName="SHA-512" hashValue="8hcsT+lsRMOlFgw1A0SqFv83S5rmopzqluVrg93wapnb337aMf7NStfuy8fdb7lYsXITGhp8Jrnc/O7azFzSEg==" saltValue="OiaGscV7hBz3f6D6dwZczg==" spinCount="100000" sheet="1" objects="1" scenarios="1" selectLockedCells="1"/>
  <mergeCells count="2">
    <mergeCell ref="A1:J1"/>
    <mergeCell ref="A123:J123"/>
  </mergeCells>
  <conditionalFormatting sqref="J4">
    <cfRule type="cellIs" dxfId="243" priority="489" operator="notEqual">
      <formula>$I$4</formula>
    </cfRule>
  </conditionalFormatting>
  <conditionalFormatting sqref="C9">
    <cfRule type="cellIs" dxfId="242" priority="440" operator="notEqual">
      <formula>$B9</formula>
    </cfRule>
  </conditionalFormatting>
  <conditionalFormatting sqref="D9">
    <cfRule type="cellIs" dxfId="241" priority="439" operator="notEqual">
      <formula>$C9</formula>
    </cfRule>
  </conditionalFormatting>
  <conditionalFormatting sqref="C10">
    <cfRule type="cellIs" dxfId="240" priority="438" operator="notEqual">
      <formula>$B10</formula>
    </cfRule>
  </conditionalFormatting>
  <conditionalFormatting sqref="D10">
    <cfRule type="cellIs" dxfId="239" priority="437" operator="notEqual">
      <formula>$C10</formula>
    </cfRule>
  </conditionalFormatting>
  <conditionalFormatting sqref="C11">
    <cfRule type="cellIs" dxfId="238" priority="436" operator="notEqual">
      <formula>$B11</formula>
    </cfRule>
  </conditionalFormatting>
  <conditionalFormatting sqref="D11">
    <cfRule type="cellIs" dxfId="237" priority="435" operator="notEqual">
      <formula>$C11</formula>
    </cfRule>
  </conditionalFormatting>
  <conditionalFormatting sqref="C12">
    <cfRule type="cellIs" dxfId="236" priority="434" operator="notEqual">
      <formula>$B12</formula>
    </cfRule>
  </conditionalFormatting>
  <conditionalFormatting sqref="D12">
    <cfRule type="cellIs" dxfId="235" priority="433" operator="notEqual">
      <formula>$C12</formula>
    </cfRule>
  </conditionalFormatting>
  <conditionalFormatting sqref="C14">
    <cfRule type="cellIs" dxfId="234" priority="432" operator="notEqual">
      <formula>$B14</formula>
    </cfRule>
  </conditionalFormatting>
  <conditionalFormatting sqref="D14">
    <cfRule type="cellIs" dxfId="233" priority="431" operator="notEqual">
      <formula>$C14</formula>
    </cfRule>
  </conditionalFormatting>
  <conditionalFormatting sqref="C15">
    <cfRule type="cellIs" dxfId="232" priority="430" operator="notEqual">
      <formula>$B15</formula>
    </cfRule>
  </conditionalFormatting>
  <conditionalFormatting sqref="D15">
    <cfRule type="cellIs" dxfId="231" priority="429" operator="notEqual">
      <formula>$C15</formula>
    </cfRule>
  </conditionalFormatting>
  <conditionalFormatting sqref="C17">
    <cfRule type="cellIs" dxfId="230" priority="428" operator="notEqual">
      <formula>$B17</formula>
    </cfRule>
  </conditionalFormatting>
  <conditionalFormatting sqref="D17">
    <cfRule type="cellIs" dxfId="229" priority="427" operator="notEqual">
      <formula>$C17</formula>
    </cfRule>
  </conditionalFormatting>
  <conditionalFormatting sqref="C18">
    <cfRule type="cellIs" dxfId="228" priority="426" operator="notEqual">
      <formula>$B18</formula>
    </cfRule>
  </conditionalFormatting>
  <conditionalFormatting sqref="D18">
    <cfRule type="cellIs" dxfId="227" priority="425" operator="notEqual">
      <formula>$C18</formula>
    </cfRule>
  </conditionalFormatting>
  <conditionalFormatting sqref="C19">
    <cfRule type="cellIs" dxfId="226" priority="424" operator="notEqual">
      <formula>$B19</formula>
    </cfRule>
  </conditionalFormatting>
  <conditionalFormatting sqref="D19">
    <cfRule type="cellIs" dxfId="225" priority="423" operator="notEqual">
      <formula>$C19</formula>
    </cfRule>
  </conditionalFormatting>
  <conditionalFormatting sqref="C20">
    <cfRule type="cellIs" dxfId="224" priority="420" operator="notEqual">
      <formula>$B20</formula>
    </cfRule>
  </conditionalFormatting>
  <conditionalFormatting sqref="D20">
    <cfRule type="cellIs" dxfId="223" priority="419" operator="notEqual">
      <formula>$C20</formula>
    </cfRule>
  </conditionalFormatting>
  <conditionalFormatting sqref="C23">
    <cfRule type="cellIs" dxfId="222" priority="418" operator="notEqual">
      <formula>$B23</formula>
    </cfRule>
  </conditionalFormatting>
  <conditionalFormatting sqref="D23">
    <cfRule type="cellIs" dxfId="221" priority="417" operator="notEqual">
      <formula>$C23</formula>
    </cfRule>
  </conditionalFormatting>
  <conditionalFormatting sqref="C24">
    <cfRule type="cellIs" dxfId="220" priority="416" operator="notEqual">
      <formula>$B24</formula>
    </cfRule>
  </conditionalFormatting>
  <conditionalFormatting sqref="D24">
    <cfRule type="cellIs" dxfId="219" priority="415" operator="notEqual">
      <formula>$C24</formula>
    </cfRule>
  </conditionalFormatting>
  <conditionalFormatting sqref="C25">
    <cfRule type="cellIs" dxfId="218" priority="414" operator="notEqual">
      <formula>$B25</formula>
    </cfRule>
  </conditionalFormatting>
  <conditionalFormatting sqref="D25">
    <cfRule type="cellIs" dxfId="217" priority="413" operator="notEqual">
      <formula>$C25</formula>
    </cfRule>
  </conditionalFormatting>
  <conditionalFormatting sqref="C26">
    <cfRule type="cellIs" dxfId="216" priority="412" operator="notEqual">
      <formula>$B26</formula>
    </cfRule>
  </conditionalFormatting>
  <conditionalFormatting sqref="D26">
    <cfRule type="cellIs" dxfId="215" priority="411" operator="notEqual">
      <formula>$C26</formula>
    </cfRule>
  </conditionalFormatting>
  <conditionalFormatting sqref="C27">
    <cfRule type="cellIs" dxfId="214" priority="410" operator="notEqual">
      <formula>$B27</formula>
    </cfRule>
  </conditionalFormatting>
  <conditionalFormatting sqref="D27">
    <cfRule type="cellIs" dxfId="213" priority="409" operator="notEqual">
      <formula>$C27</formula>
    </cfRule>
  </conditionalFormatting>
  <conditionalFormatting sqref="C28">
    <cfRule type="cellIs" dxfId="212" priority="408" operator="notEqual">
      <formula>$B28</formula>
    </cfRule>
  </conditionalFormatting>
  <conditionalFormatting sqref="D28">
    <cfRule type="cellIs" dxfId="211" priority="407" operator="notEqual">
      <formula>$C28</formula>
    </cfRule>
  </conditionalFormatting>
  <conditionalFormatting sqref="C29">
    <cfRule type="cellIs" dxfId="210" priority="400" operator="notEqual">
      <formula>$B29</formula>
    </cfRule>
  </conditionalFormatting>
  <conditionalFormatting sqref="D29">
    <cfRule type="cellIs" dxfId="209" priority="399" operator="notEqual">
      <formula>$C29</formula>
    </cfRule>
  </conditionalFormatting>
  <conditionalFormatting sqref="C30">
    <cfRule type="cellIs" dxfId="208" priority="398" operator="notEqual">
      <formula>$B30</formula>
    </cfRule>
  </conditionalFormatting>
  <conditionalFormatting sqref="D30">
    <cfRule type="cellIs" dxfId="207" priority="397" operator="notEqual">
      <formula>$C30</formula>
    </cfRule>
  </conditionalFormatting>
  <conditionalFormatting sqref="I16">
    <cfRule type="cellIs" dxfId="206" priority="376" operator="notEqual">
      <formula>$H$16</formula>
    </cfRule>
  </conditionalFormatting>
  <conditionalFormatting sqref="J16">
    <cfRule type="cellIs" dxfId="205" priority="375" operator="notEqual">
      <formula>$I$16</formula>
    </cfRule>
  </conditionalFormatting>
  <conditionalFormatting sqref="C33">
    <cfRule type="cellIs" dxfId="204" priority="372" operator="notEqual">
      <formula>$B33</formula>
    </cfRule>
  </conditionalFormatting>
  <conditionalFormatting sqref="D33">
    <cfRule type="cellIs" dxfId="203" priority="371" operator="notEqual">
      <formula>$C33</formula>
    </cfRule>
  </conditionalFormatting>
  <conditionalFormatting sqref="C35">
    <cfRule type="cellIs" dxfId="202" priority="370" operator="notEqual">
      <formula>$B35</formula>
    </cfRule>
  </conditionalFormatting>
  <conditionalFormatting sqref="D35">
    <cfRule type="cellIs" dxfId="201" priority="369" operator="notEqual">
      <formula>$C35</formula>
    </cfRule>
  </conditionalFormatting>
  <conditionalFormatting sqref="C36">
    <cfRule type="cellIs" dxfId="200" priority="368" operator="notEqual">
      <formula>$B36</formula>
    </cfRule>
  </conditionalFormatting>
  <conditionalFormatting sqref="D36">
    <cfRule type="cellIs" dxfId="199" priority="367" operator="notEqual">
      <formula>$C36</formula>
    </cfRule>
  </conditionalFormatting>
  <conditionalFormatting sqref="C37">
    <cfRule type="cellIs" dxfId="198" priority="360" operator="notEqual">
      <formula>$B37</formula>
    </cfRule>
  </conditionalFormatting>
  <conditionalFormatting sqref="D37">
    <cfRule type="cellIs" dxfId="197" priority="359" operator="notEqual">
      <formula>$C37</formula>
    </cfRule>
  </conditionalFormatting>
  <conditionalFormatting sqref="C6">
    <cfRule type="cellIs" dxfId="196" priority="358" operator="notEqual">
      <formula>$B6</formula>
    </cfRule>
  </conditionalFormatting>
  <conditionalFormatting sqref="D6">
    <cfRule type="cellIs" dxfId="195" priority="357" operator="notEqual">
      <formula>$C6</formula>
    </cfRule>
  </conditionalFormatting>
  <conditionalFormatting sqref="C7">
    <cfRule type="cellIs" dxfId="194" priority="356" operator="notEqual">
      <formula>$B7</formula>
    </cfRule>
  </conditionalFormatting>
  <conditionalFormatting sqref="D7">
    <cfRule type="cellIs" dxfId="193" priority="355" operator="notEqual">
      <formula>$C7</formula>
    </cfRule>
  </conditionalFormatting>
  <conditionalFormatting sqref="C40">
    <cfRule type="cellIs" dxfId="192" priority="354" operator="notEqual">
      <formula>$B40</formula>
    </cfRule>
  </conditionalFormatting>
  <conditionalFormatting sqref="D40">
    <cfRule type="cellIs" dxfId="191" priority="353" operator="notEqual">
      <formula>$C40</formula>
    </cfRule>
  </conditionalFormatting>
  <conditionalFormatting sqref="C41">
    <cfRule type="cellIs" dxfId="190" priority="352" operator="notEqual">
      <formula>$B41</formula>
    </cfRule>
  </conditionalFormatting>
  <conditionalFormatting sqref="D41">
    <cfRule type="cellIs" dxfId="189" priority="351" operator="notEqual">
      <formula>$C41</formula>
    </cfRule>
  </conditionalFormatting>
  <conditionalFormatting sqref="C42">
    <cfRule type="cellIs" dxfId="188" priority="350" operator="notEqual">
      <formula>$B42</formula>
    </cfRule>
  </conditionalFormatting>
  <conditionalFormatting sqref="D42">
    <cfRule type="cellIs" dxfId="187" priority="349" operator="notEqual">
      <formula>$C42</formula>
    </cfRule>
  </conditionalFormatting>
  <conditionalFormatting sqref="C43">
    <cfRule type="cellIs" dxfId="186" priority="348" operator="notEqual">
      <formula>$B43</formula>
    </cfRule>
  </conditionalFormatting>
  <conditionalFormatting sqref="D43">
    <cfRule type="cellIs" dxfId="185" priority="347" operator="notEqual">
      <formula>$C43</formula>
    </cfRule>
  </conditionalFormatting>
  <conditionalFormatting sqref="C46">
    <cfRule type="cellIs" dxfId="184" priority="338" operator="notEqual">
      <formula>$B46</formula>
    </cfRule>
  </conditionalFormatting>
  <conditionalFormatting sqref="D46">
    <cfRule type="cellIs" dxfId="183" priority="337" operator="notEqual">
      <formula>$C46</formula>
    </cfRule>
  </conditionalFormatting>
  <conditionalFormatting sqref="C49">
    <cfRule type="cellIs" dxfId="182" priority="336" operator="notEqual">
      <formula>$B49</formula>
    </cfRule>
  </conditionalFormatting>
  <conditionalFormatting sqref="D49">
    <cfRule type="cellIs" dxfId="181" priority="335" operator="notEqual">
      <formula>$C49</formula>
    </cfRule>
  </conditionalFormatting>
  <conditionalFormatting sqref="C50">
    <cfRule type="cellIs" dxfId="180" priority="334" operator="notEqual">
      <formula>$B50</formula>
    </cfRule>
  </conditionalFormatting>
  <conditionalFormatting sqref="D50">
    <cfRule type="cellIs" dxfId="179" priority="333" operator="notEqual">
      <formula>$C50</formula>
    </cfRule>
  </conditionalFormatting>
  <conditionalFormatting sqref="C51">
    <cfRule type="cellIs" dxfId="178" priority="332" operator="notEqual">
      <formula>$B51</formula>
    </cfRule>
  </conditionalFormatting>
  <conditionalFormatting sqref="D51">
    <cfRule type="cellIs" dxfId="177" priority="331" operator="notEqual">
      <formula>$C51</formula>
    </cfRule>
  </conditionalFormatting>
  <conditionalFormatting sqref="C47">
    <cfRule type="cellIs" dxfId="176" priority="330" operator="notEqual">
      <formula>$B47</formula>
    </cfRule>
  </conditionalFormatting>
  <conditionalFormatting sqref="D47">
    <cfRule type="cellIs" dxfId="175" priority="329" operator="notEqual">
      <formula>$C47</formula>
    </cfRule>
  </conditionalFormatting>
  <conditionalFormatting sqref="C48">
    <cfRule type="cellIs" dxfId="174" priority="328" operator="notEqual">
      <formula>$B48</formula>
    </cfRule>
  </conditionalFormatting>
  <conditionalFormatting sqref="D48">
    <cfRule type="cellIs" dxfId="173" priority="327" operator="notEqual">
      <formula>$C48</formula>
    </cfRule>
  </conditionalFormatting>
  <conditionalFormatting sqref="C54">
    <cfRule type="cellIs" dxfId="172" priority="326" operator="notEqual">
      <formula>$B54</formula>
    </cfRule>
  </conditionalFormatting>
  <conditionalFormatting sqref="D54">
    <cfRule type="cellIs" dxfId="171" priority="325" operator="notEqual">
      <formula>$C54</formula>
    </cfRule>
  </conditionalFormatting>
  <conditionalFormatting sqref="C63">
    <cfRule type="cellIs" dxfId="170" priority="324" operator="notEqual">
      <formula>$B63</formula>
    </cfRule>
  </conditionalFormatting>
  <conditionalFormatting sqref="D63">
    <cfRule type="cellIs" dxfId="169" priority="323" operator="notEqual">
      <formula>$C63</formula>
    </cfRule>
  </conditionalFormatting>
  <conditionalFormatting sqref="C64">
    <cfRule type="cellIs" dxfId="168" priority="322" operator="notEqual">
      <formula>$B64</formula>
    </cfRule>
  </conditionalFormatting>
  <conditionalFormatting sqref="D64">
    <cfRule type="cellIs" dxfId="167" priority="321" operator="notEqual">
      <formula>$C64</formula>
    </cfRule>
  </conditionalFormatting>
  <conditionalFormatting sqref="C65">
    <cfRule type="cellIs" dxfId="166" priority="320" operator="notEqual">
      <formula>$B65</formula>
    </cfRule>
  </conditionalFormatting>
  <conditionalFormatting sqref="D65">
    <cfRule type="cellIs" dxfId="165" priority="319" operator="notEqual">
      <formula>$C65</formula>
    </cfRule>
  </conditionalFormatting>
  <conditionalFormatting sqref="C58">
    <cfRule type="cellIs" dxfId="164" priority="318" operator="notEqual">
      <formula>$B58</formula>
    </cfRule>
  </conditionalFormatting>
  <conditionalFormatting sqref="D58">
    <cfRule type="cellIs" dxfId="163" priority="317" operator="notEqual">
      <formula>$C58</formula>
    </cfRule>
  </conditionalFormatting>
  <conditionalFormatting sqref="C59">
    <cfRule type="cellIs" dxfId="162" priority="316" operator="notEqual">
      <formula>$B59</formula>
    </cfRule>
  </conditionalFormatting>
  <conditionalFormatting sqref="D59">
    <cfRule type="cellIs" dxfId="161" priority="315" operator="notEqual">
      <formula>$C59</formula>
    </cfRule>
  </conditionalFormatting>
  <conditionalFormatting sqref="C60">
    <cfRule type="cellIs" dxfId="160" priority="314" operator="notEqual">
      <formula>$B60</formula>
    </cfRule>
  </conditionalFormatting>
  <conditionalFormatting sqref="D60">
    <cfRule type="cellIs" dxfId="159" priority="313" operator="notEqual">
      <formula>$C60</formula>
    </cfRule>
  </conditionalFormatting>
  <conditionalFormatting sqref="C61">
    <cfRule type="cellIs" dxfId="158" priority="312" operator="notEqual">
      <formula>$B61</formula>
    </cfRule>
  </conditionalFormatting>
  <conditionalFormatting sqref="D61">
    <cfRule type="cellIs" dxfId="157" priority="311" operator="notEqual">
      <formula>$C61</formula>
    </cfRule>
  </conditionalFormatting>
  <conditionalFormatting sqref="C5">
    <cfRule type="cellIs" dxfId="156" priority="310" operator="notEqual">
      <formula>$B5</formula>
    </cfRule>
  </conditionalFormatting>
  <conditionalFormatting sqref="D5">
    <cfRule type="cellIs" dxfId="155" priority="309" operator="notEqual">
      <formula>$C5</formula>
    </cfRule>
  </conditionalFormatting>
  <conditionalFormatting sqref="E23:E29 E40:E42 E46:E50 E81:E87 E101:E104 E108:E112 E116:E120 E4:E19 E33:E36 E91:E97 E68:E77 E54:E64">
    <cfRule type="cellIs" dxfId="154" priority="307" operator="equal">
      <formula>"N"</formula>
    </cfRule>
    <cfRule type="cellIs" dxfId="153" priority="308" operator="equal">
      <formula>"Y"</formula>
    </cfRule>
  </conditionalFormatting>
  <conditionalFormatting sqref="C68">
    <cfRule type="cellIs" dxfId="152" priority="286" operator="notEqual">
      <formula>$B68</formula>
    </cfRule>
  </conditionalFormatting>
  <conditionalFormatting sqref="D68">
    <cfRule type="cellIs" dxfId="151" priority="285" operator="notEqual">
      <formula>$C68</formula>
    </cfRule>
  </conditionalFormatting>
  <conditionalFormatting sqref="C76">
    <cfRule type="cellIs" dxfId="150" priority="284" operator="notEqual">
      <formula>$B76</formula>
    </cfRule>
  </conditionalFormatting>
  <conditionalFormatting sqref="D76">
    <cfRule type="cellIs" dxfId="149" priority="283" operator="notEqual">
      <formula>$C76</formula>
    </cfRule>
  </conditionalFormatting>
  <conditionalFormatting sqref="C77">
    <cfRule type="cellIs" dxfId="148" priority="282" operator="notEqual">
      <formula>$B77</formula>
    </cfRule>
  </conditionalFormatting>
  <conditionalFormatting sqref="D77">
    <cfRule type="cellIs" dxfId="147" priority="281" operator="notEqual">
      <formula>$C77</formula>
    </cfRule>
  </conditionalFormatting>
  <conditionalFormatting sqref="C78">
    <cfRule type="cellIs" dxfId="146" priority="280" operator="notEqual">
      <formula>$B78</formula>
    </cfRule>
  </conditionalFormatting>
  <conditionalFormatting sqref="D78">
    <cfRule type="cellIs" dxfId="145" priority="279" operator="notEqual">
      <formula>$C78</formula>
    </cfRule>
  </conditionalFormatting>
  <conditionalFormatting sqref="C69">
    <cfRule type="cellIs" dxfId="144" priority="278" operator="notEqual">
      <formula>$B69</formula>
    </cfRule>
  </conditionalFormatting>
  <conditionalFormatting sqref="D69">
    <cfRule type="cellIs" dxfId="143" priority="277" operator="notEqual">
      <formula>$C69</formula>
    </cfRule>
  </conditionalFormatting>
  <conditionalFormatting sqref="C70">
    <cfRule type="cellIs" dxfId="142" priority="276" operator="notEqual">
      <formula>$B70</formula>
    </cfRule>
  </conditionalFormatting>
  <conditionalFormatting sqref="D70">
    <cfRule type="cellIs" dxfId="141" priority="275" operator="notEqual">
      <formula>$C70</formula>
    </cfRule>
  </conditionalFormatting>
  <conditionalFormatting sqref="C73">
    <cfRule type="cellIs" dxfId="140" priority="274" operator="notEqual">
      <formula>$B73</formula>
    </cfRule>
  </conditionalFormatting>
  <conditionalFormatting sqref="D73">
    <cfRule type="cellIs" dxfId="139" priority="273" operator="notEqual">
      <formula>$C73</formula>
    </cfRule>
  </conditionalFormatting>
  <conditionalFormatting sqref="C75">
    <cfRule type="cellIs" dxfId="138" priority="272" operator="notEqual">
      <formula>$B75</formula>
    </cfRule>
  </conditionalFormatting>
  <conditionalFormatting sqref="D75">
    <cfRule type="cellIs" dxfId="137" priority="271" operator="notEqual">
      <formula>$C75</formula>
    </cfRule>
  </conditionalFormatting>
  <conditionalFormatting sqref="C62">
    <cfRule type="cellIs" dxfId="136" priority="266" operator="notEqual">
      <formula>$B62</formula>
    </cfRule>
  </conditionalFormatting>
  <conditionalFormatting sqref="D62">
    <cfRule type="cellIs" dxfId="135" priority="265" operator="notEqual">
      <formula>$C62</formula>
    </cfRule>
  </conditionalFormatting>
  <conditionalFormatting sqref="C81">
    <cfRule type="cellIs" dxfId="134" priority="262" operator="notEqual">
      <formula>$B81</formula>
    </cfRule>
  </conditionalFormatting>
  <conditionalFormatting sqref="D81">
    <cfRule type="cellIs" dxfId="133" priority="261" operator="notEqual">
      <formula>$C81</formula>
    </cfRule>
  </conditionalFormatting>
  <conditionalFormatting sqref="C86">
    <cfRule type="cellIs" dxfId="132" priority="260" operator="notEqual">
      <formula>$B86</formula>
    </cfRule>
  </conditionalFormatting>
  <conditionalFormatting sqref="D86">
    <cfRule type="cellIs" dxfId="131" priority="259" operator="notEqual">
      <formula>$C86</formula>
    </cfRule>
  </conditionalFormatting>
  <conditionalFormatting sqref="C87">
    <cfRule type="cellIs" dxfId="130" priority="258" operator="notEqual">
      <formula>$B87</formula>
    </cfRule>
  </conditionalFormatting>
  <conditionalFormatting sqref="D87">
    <cfRule type="cellIs" dxfId="129" priority="257" operator="notEqual">
      <formula>$C87</formula>
    </cfRule>
  </conditionalFormatting>
  <conditionalFormatting sqref="C88">
    <cfRule type="cellIs" dxfId="128" priority="256" operator="notEqual">
      <formula>$B88</formula>
    </cfRule>
  </conditionalFormatting>
  <conditionalFormatting sqref="D88">
    <cfRule type="cellIs" dxfId="127" priority="255" operator="notEqual">
      <formula>$C88</formula>
    </cfRule>
  </conditionalFormatting>
  <conditionalFormatting sqref="C82">
    <cfRule type="cellIs" dxfId="126" priority="254" operator="notEqual">
      <formula>$B82</formula>
    </cfRule>
  </conditionalFormatting>
  <conditionalFormatting sqref="D82">
    <cfRule type="cellIs" dxfId="125" priority="253" operator="notEqual">
      <formula>$C82</formula>
    </cfRule>
  </conditionalFormatting>
  <conditionalFormatting sqref="C83">
    <cfRule type="cellIs" dxfId="124" priority="252" operator="notEqual">
      <formula>$B83</formula>
    </cfRule>
  </conditionalFormatting>
  <conditionalFormatting sqref="D83">
    <cfRule type="cellIs" dxfId="123" priority="251" operator="notEqual">
      <formula>$C83</formula>
    </cfRule>
  </conditionalFormatting>
  <conditionalFormatting sqref="C84">
    <cfRule type="cellIs" dxfId="122" priority="250" operator="notEqual">
      <formula>$B84</formula>
    </cfRule>
  </conditionalFormatting>
  <conditionalFormatting sqref="D84">
    <cfRule type="cellIs" dxfId="121" priority="249" operator="notEqual">
      <formula>$C84</formula>
    </cfRule>
  </conditionalFormatting>
  <conditionalFormatting sqref="C85">
    <cfRule type="cellIs" dxfId="120" priority="248" operator="notEqual">
      <formula>$B85</formula>
    </cfRule>
  </conditionalFormatting>
  <conditionalFormatting sqref="D85">
    <cfRule type="cellIs" dxfId="119" priority="247" operator="notEqual">
      <formula>$C85</formula>
    </cfRule>
  </conditionalFormatting>
  <conditionalFormatting sqref="C91">
    <cfRule type="cellIs" dxfId="118" priority="236" operator="notEqual">
      <formula>$B91</formula>
    </cfRule>
  </conditionalFormatting>
  <conditionalFormatting sqref="D91">
    <cfRule type="cellIs" dxfId="117" priority="235" operator="notEqual">
      <formula>$C91</formula>
    </cfRule>
  </conditionalFormatting>
  <conditionalFormatting sqref="C96">
    <cfRule type="cellIs" dxfId="116" priority="234" operator="notEqual">
      <formula>$B96</formula>
    </cfRule>
  </conditionalFormatting>
  <conditionalFormatting sqref="D96">
    <cfRule type="cellIs" dxfId="115" priority="233" operator="notEqual">
      <formula>$C96</formula>
    </cfRule>
  </conditionalFormatting>
  <conditionalFormatting sqref="C97">
    <cfRule type="cellIs" dxfId="114" priority="232" operator="notEqual">
      <formula>$B97</formula>
    </cfRule>
  </conditionalFormatting>
  <conditionalFormatting sqref="D97">
    <cfRule type="cellIs" dxfId="113" priority="231" operator="notEqual">
      <formula>$C97</formula>
    </cfRule>
  </conditionalFormatting>
  <conditionalFormatting sqref="C98">
    <cfRule type="cellIs" dxfId="112" priority="230" operator="notEqual">
      <formula>$B98</formula>
    </cfRule>
  </conditionalFormatting>
  <conditionalFormatting sqref="D98">
    <cfRule type="cellIs" dxfId="111" priority="229" operator="notEqual">
      <formula>$C98</formula>
    </cfRule>
  </conditionalFormatting>
  <conditionalFormatting sqref="C95">
    <cfRule type="cellIs" dxfId="110" priority="224" operator="notEqual">
      <formula>$B95</formula>
    </cfRule>
  </conditionalFormatting>
  <conditionalFormatting sqref="D95">
    <cfRule type="cellIs" dxfId="109" priority="223" operator="notEqual">
      <formula>$C95</formula>
    </cfRule>
  </conditionalFormatting>
  <conditionalFormatting sqref="C101">
    <cfRule type="cellIs" dxfId="108" priority="220" operator="notEqual">
      <formula>$B101</formula>
    </cfRule>
  </conditionalFormatting>
  <conditionalFormatting sqref="D101">
    <cfRule type="cellIs" dxfId="107" priority="219" operator="notEqual">
      <formula>$C101</formula>
    </cfRule>
  </conditionalFormatting>
  <conditionalFormatting sqref="C103">
    <cfRule type="cellIs" dxfId="106" priority="218" operator="notEqual">
      <formula>$B103</formula>
    </cfRule>
  </conditionalFormatting>
  <conditionalFormatting sqref="D103">
    <cfRule type="cellIs" dxfId="105" priority="217" operator="notEqual">
      <formula>$C103</formula>
    </cfRule>
  </conditionalFormatting>
  <conditionalFormatting sqref="C104">
    <cfRule type="cellIs" dxfId="104" priority="216" operator="notEqual">
      <formula>$B104</formula>
    </cfRule>
  </conditionalFormatting>
  <conditionalFormatting sqref="D104">
    <cfRule type="cellIs" dxfId="103" priority="215" operator="notEqual">
      <formula>$C104</formula>
    </cfRule>
  </conditionalFormatting>
  <conditionalFormatting sqref="C105">
    <cfRule type="cellIs" dxfId="102" priority="214" operator="notEqual">
      <formula>$B105</formula>
    </cfRule>
  </conditionalFormatting>
  <conditionalFormatting sqref="D105">
    <cfRule type="cellIs" dxfId="101" priority="213" operator="notEqual">
      <formula>$C105</formula>
    </cfRule>
  </conditionalFormatting>
  <conditionalFormatting sqref="C102">
    <cfRule type="cellIs" dxfId="100" priority="208" operator="notEqual">
      <formula>$B102</formula>
    </cfRule>
  </conditionalFormatting>
  <conditionalFormatting sqref="D102">
    <cfRule type="cellIs" dxfId="99" priority="207" operator="notEqual">
      <formula>$C102</formula>
    </cfRule>
  </conditionalFormatting>
  <conditionalFormatting sqref="C108">
    <cfRule type="cellIs" dxfId="98" priority="204" operator="notEqual">
      <formula>$B108</formula>
    </cfRule>
  </conditionalFormatting>
  <conditionalFormatting sqref="D108">
    <cfRule type="cellIs" dxfId="97" priority="203" operator="notEqual">
      <formula>$C108</formula>
    </cfRule>
  </conditionalFormatting>
  <conditionalFormatting sqref="C111">
    <cfRule type="cellIs" dxfId="96" priority="202" operator="notEqual">
      <formula>$B111</formula>
    </cfRule>
  </conditionalFormatting>
  <conditionalFormatting sqref="D111">
    <cfRule type="cellIs" dxfId="95" priority="201" operator="notEqual">
      <formula>$C111</formula>
    </cfRule>
  </conditionalFormatting>
  <conditionalFormatting sqref="C112">
    <cfRule type="cellIs" dxfId="94" priority="200" operator="notEqual">
      <formula>$B112</formula>
    </cfRule>
  </conditionalFormatting>
  <conditionalFormatting sqref="D112">
    <cfRule type="cellIs" dxfId="93" priority="199" operator="notEqual">
      <formula>$C112</formula>
    </cfRule>
  </conditionalFormatting>
  <conditionalFormatting sqref="C113">
    <cfRule type="cellIs" dxfId="92" priority="198" operator="notEqual">
      <formula>$B113</formula>
    </cfRule>
  </conditionalFormatting>
  <conditionalFormatting sqref="D113">
    <cfRule type="cellIs" dxfId="91" priority="197" operator="notEqual">
      <formula>$C113</formula>
    </cfRule>
  </conditionalFormatting>
  <conditionalFormatting sqref="C110">
    <cfRule type="cellIs" dxfId="90" priority="192" operator="notEqual">
      <formula>$B110</formula>
    </cfRule>
  </conditionalFormatting>
  <conditionalFormatting sqref="D110">
    <cfRule type="cellIs" dxfId="89" priority="191" operator="notEqual">
      <formula>$C110</formula>
    </cfRule>
  </conditionalFormatting>
  <conditionalFormatting sqref="C109">
    <cfRule type="cellIs" dxfId="88" priority="188" operator="notEqual">
      <formula>$B109</formula>
    </cfRule>
  </conditionalFormatting>
  <conditionalFormatting sqref="D109">
    <cfRule type="cellIs" dxfId="87" priority="187" operator="notEqual">
      <formula>$C109</formula>
    </cfRule>
  </conditionalFormatting>
  <conditionalFormatting sqref="C116">
    <cfRule type="cellIs" dxfId="86" priority="184" operator="notEqual">
      <formula>$B116</formula>
    </cfRule>
  </conditionalFormatting>
  <conditionalFormatting sqref="D116">
    <cfRule type="cellIs" dxfId="85" priority="183" operator="notEqual">
      <formula>$C116</formula>
    </cfRule>
  </conditionalFormatting>
  <conditionalFormatting sqref="C119">
    <cfRule type="cellIs" dxfId="84" priority="182" operator="notEqual">
      <formula>$B119</formula>
    </cfRule>
  </conditionalFormatting>
  <conditionalFormatting sqref="D119">
    <cfRule type="cellIs" dxfId="83" priority="181" operator="notEqual">
      <formula>$C119</formula>
    </cfRule>
  </conditionalFormatting>
  <conditionalFormatting sqref="C120">
    <cfRule type="cellIs" dxfId="82" priority="180" operator="notEqual">
      <formula>$B120</formula>
    </cfRule>
  </conditionalFormatting>
  <conditionalFormatting sqref="D120">
    <cfRule type="cellIs" dxfId="81" priority="179" operator="notEqual">
      <formula>$C120</formula>
    </cfRule>
  </conditionalFormatting>
  <conditionalFormatting sqref="C121">
    <cfRule type="cellIs" dxfId="80" priority="178" operator="notEqual">
      <formula>$B121</formula>
    </cfRule>
  </conditionalFormatting>
  <conditionalFormatting sqref="D121">
    <cfRule type="cellIs" dxfId="79" priority="177" operator="notEqual">
      <formula>$C121</formula>
    </cfRule>
  </conditionalFormatting>
  <conditionalFormatting sqref="C118">
    <cfRule type="cellIs" dxfId="78" priority="172" operator="notEqual">
      <formula>$B118</formula>
    </cfRule>
  </conditionalFormatting>
  <conditionalFormatting sqref="D118">
    <cfRule type="cellIs" dxfId="77" priority="171" operator="notEqual">
      <formula>$C118</formula>
    </cfRule>
  </conditionalFormatting>
  <conditionalFormatting sqref="C117">
    <cfRule type="cellIs" dxfId="76" priority="168" operator="notEqual">
      <formula>$B117</formula>
    </cfRule>
  </conditionalFormatting>
  <conditionalFormatting sqref="D117">
    <cfRule type="cellIs" dxfId="75" priority="167" operator="notEqual">
      <formula>$C117</formula>
    </cfRule>
  </conditionalFormatting>
  <conditionalFormatting sqref="C57">
    <cfRule type="cellIs" dxfId="74" priority="164" operator="notEqual">
      <formula>$B57</formula>
    </cfRule>
  </conditionalFormatting>
  <conditionalFormatting sqref="D57">
    <cfRule type="cellIs" dxfId="73" priority="163" operator="notEqual">
      <formula>$C57</formula>
    </cfRule>
  </conditionalFormatting>
  <conditionalFormatting sqref="C13">
    <cfRule type="cellIs" dxfId="72" priority="160" operator="notEqual">
      <formula>$B13</formula>
    </cfRule>
  </conditionalFormatting>
  <conditionalFormatting sqref="D13">
    <cfRule type="cellIs" dxfId="71" priority="159" operator="notEqual">
      <formula>$C13</formula>
    </cfRule>
  </conditionalFormatting>
  <conditionalFormatting sqref="C8">
    <cfRule type="cellIs" dxfId="70" priority="156" operator="notEqual">
      <formula>$B8</formula>
    </cfRule>
  </conditionalFormatting>
  <conditionalFormatting sqref="D8">
    <cfRule type="cellIs" dxfId="69" priority="155" operator="notEqual">
      <formula>$C8</formula>
    </cfRule>
  </conditionalFormatting>
  <conditionalFormatting sqref="C16">
    <cfRule type="cellIs" dxfId="68" priority="152" operator="notEqual">
      <formula>$B16</formula>
    </cfRule>
  </conditionalFormatting>
  <conditionalFormatting sqref="D16">
    <cfRule type="cellIs" dxfId="67" priority="151" operator="notEqual">
      <formula>$C16</formula>
    </cfRule>
  </conditionalFormatting>
  <conditionalFormatting sqref="C34">
    <cfRule type="cellIs" dxfId="66" priority="148" operator="notEqual">
      <formula>$B34</formula>
    </cfRule>
  </conditionalFormatting>
  <conditionalFormatting sqref="D34">
    <cfRule type="cellIs" dxfId="65" priority="147" operator="notEqual">
      <formula>$C34</formula>
    </cfRule>
  </conditionalFormatting>
  <conditionalFormatting sqref="C92">
    <cfRule type="cellIs" dxfId="64" priority="144" operator="notEqual">
      <formula>$B92</formula>
    </cfRule>
  </conditionalFormatting>
  <conditionalFormatting sqref="D92">
    <cfRule type="cellIs" dxfId="63" priority="143" operator="notEqual">
      <formula>$C92</formula>
    </cfRule>
  </conditionalFormatting>
  <conditionalFormatting sqref="C93">
    <cfRule type="cellIs" dxfId="62" priority="140" operator="notEqual">
      <formula>$B93</formula>
    </cfRule>
  </conditionalFormatting>
  <conditionalFormatting sqref="D93">
    <cfRule type="cellIs" dxfId="61" priority="139" operator="notEqual">
      <formula>$C93</formula>
    </cfRule>
  </conditionalFormatting>
  <conditionalFormatting sqref="C94">
    <cfRule type="cellIs" dxfId="60" priority="136" operator="notEqual">
      <formula>$B94</formula>
    </cfRule>
  </conditionalFormatting>
  <conditionalFormatting sqref="D94">
    <cfRule type="cellIs" dxfId="59" priority="135" operator="notEqual">
      <formula>$C94</formula>
    </cfRule>
  </conditionalFormatting>
  <conditionalFormatting sqref="C71">
    <cfRule type="cellIs" dxfId="58" priority="124" operator="notEqual">
      <formula>$B71</formula>
    </cfRule>
  </conditionalFormatting>
  <conditionalFormatting sqref="D71">
    <cfRule type="cellIs" dxfId="57" priority="123" operator="notEqual">
      <formula>$C71</formula>
    </cfRule>
  </conditionalFormatting>
  <conditionalFormatting sqref="C72">
    <cfRule type="cellIs" dxfId="56" priority="120" operator="notEqual">
      <formula>$B72</formula>
    </cfRule>
  </conditionalFormatting>
  <conditionalFormatting sqref="D72">
    <cfRule type="cellIs" dxfId="55" priority="119" operator="notEqual">
      <formula>$C72</formula>
    </cfRule>
  </conditionalFormatting>
  <conditionalFormatting sqref="C74">
    <cfRule type="cellIs" dxfId="54" priority="116" operator="notEqual">
      <formula>$B74</formula>
    </cfRule>
  </conditionalFormatting>
  <conditionalFormatting sqref="D74">
    <cfRule type="cellIs" dxfId="53" priority="115" operator="notEqual">
      <formula>$C74</formula>
    </cfRule>
  </conditionalFormatting>
  <conditionalFormatting sqref="C55">
    <cfRule type="cellIs" dxfId="52" priority="112" operator="notEqual">
      <formula>$B55</formula>
    </cfRule>
  </conditionalFormatting>
  <conditionalFormatting sqref="D55">
    <cfRule type="cellIs" dxfId="51" priority="111" operator="notEqual">
      <formula>$C55</formula>
    </cfRule>
  </conditionalFormatting>
  <conditionalFormatting sqref="C56">
    <cfRule type="cellIs" dxfId="50" priority="108" operator="notEqual">
      <formula>$B56</formula>
    </cfRule>
  </conditionalFormatting>
  <conditionalFormatting sqref="D56">
    <cfRule type="cellIs" dxfId="49" priority="107" operator="notEqual">
      <formula>$C56</formula>
    </cfRule>
  </conditionalFormatting>
  <conditionalFormatting sqref="I30">
    <cfRule type="cellIs" dxfId="48" priority="104" operator="notEqual">
      <formula>$H$30</formula>
    </cfRule>
  </conditionalFormatting>
  <conditionalFormatting sqref="I4">
    <cfRule type="cellIs" dxfId="47" priority="69" operator="notEqual">
      <formula>$H4</formula>
    </cfRule>
  </conditionalFormatting>
  <conditionalFormatting sqref="I5">
    <cfRule type="cellIs" dxfId="46" priority="67" operator="notEqual">
      <formula>$H5</formula>
    </cfRule>
  </conditionalFormatting>
  <conditionalFormatting sqref="I6">
    <cfRule type="cellIs" dxfId="45" priority="65" operator="notEqual">
      <formula>$H6</formula>
    </cfRule>
  </conditionalFormatting>
  <conditionalFormatting sqref="I7">
    <cfRule type="cellIs" dxfId="44" priority="63" operator="notEqual">
      <formula>$H7</formula>
    </cfRule>
  </conditionalFormatting>
  <conditionalFormatting sqref="H8">
    <cfRule type="cellIs" dxfId="43" priority="61" operator="notEqual">
      <formula>$H8</formula>
    </cfRule>
  </conditionalFormatting>
  <conditionalFormatting sqref="H9">
    <cfRule type="cellIs" dxfId="42" priority="59" operator="notEqual">
      <formula>$H9</formula>
    </cfRule>
  </conditionalFormatting>
  <conditionalFormatting sqref="H10">
    <cfRule type="cellIs" dxfId="41" priority="57" operator="notEqual">
      <formula>$H10</formula>
    </cfRule>
  </conditionalFormatting>
  <conditionalFormatting sqref="H11">
    <cfRule type="cellIs" dxfId="40" priority="55" operator="notEqual">
      <formula>$H11</formula>
    </cfRule>
  </conditionalFormatting>
  <conditionalFormatting sqref="H12">
    <cfRule type="cellIs" dxfId="39" priority="53" operator="notEqual">
      <formula>$H12</formula>
    </cfRule>
  </conditionalFormatting>
  <conditionalFormatting sqref="H13">
    <cfRule type="cellIs" dxfId="38" priority="51" operator="notEqual">
      <formula>$H13</formula>
    </cfRule>
  </conditionalFormatting>
  <conditionalFormatting sqref="H14">
    <cfRule type="cellIs" dxfId="37" priority="49" operator="notEqual">
      <formula>$H14</formula>
    </cfRule>
  </conditionalFormatting>
  <conditionalFormatting sqref="H15">
    <cfRule type="cellIs" dxfId="36" priority="47" operator="notEqual">
      <formula>$H15</formula>
    </cfRule>
  </conditionalFormatting>
  <conditionalFormatting sqref="J5">
    <cfRule type="cellIs" dxfId="35" priority="46" operator="notEqual">
      <formula>$I$5</formula>
    </cfRule>
  </conditionalFormatting>
  <conditionalFormatting sqref="J6">
    <cfRule type="cellIs" dxfId="34" priority="45" operator="notEqual">
      <formula>$I$6</formula>
    </cfRule>
  </conditionalFormatting>
  <conditionalFormatting sqref="J30">
    <cfRule type="cellIs" dxfId="33" priority="35" operator="notEqual">
      <formula>$I$30</formula>
    </cfRule>
  </conditionalFormatting>
  <conditionalFormatting sqref="I9">
    <cfRule type="cellIs" dxfId="32" priority="34" operator="notEqual">
      <formula>$H$9</formula>
    </cfRule>
  </conditionalFormatting>
  <conditionalFormatting sqref="J9">
    <cfRule type="cellIs" dxfId="31" priority="33" operator="notEqual">
      <formula>$I$9</formula>
    </cfRule>
  </conditionalFormatting>
  <conditionalFormatting sqref="J7">
    <cfRule type="cellIs" dxfId="30" priority="32" operator="notEqual">
      <formula>$I$7</formula>
    </cfRule>
  </conditionalFormatting>
  <conditionalFormatting sqref="I8">
    <cfRule type="cellIs" dxfId="29" priority="31" operator="notEqual">
      <formula>$H$8</formula>
    </cfRule>
  </conditionalFormatting>
  <conditionalFormatting sqref="J8">
    <cfRule type="cellIs" dxfId="28" priority="30" operator="notEqual">
      <formula>$I$8</formula>
    </cfRule>
  </conditionalFormatting>
  <conditionalFormatting sqref="I10">
    <cfRule type="cellIs" dxfId="27" priority="29" operator="notEqual">
      <formula>$H$10</formula>
    </cfRule>
  </conditionalFormatting>
  <conditionalFormatting sqref="J10">
    <cfRule type="cellIs" dxfId="26" priority="28" operator="notEqual">
      <formula>$I$10</formula>
    </cfRule>
  </conditionalFormatting>
  <conditionalFormatting sqref="I11">
    <cfRule type="cellIs" dxfId="25" priority="27" operator="notEqual">
      <formula>$H$11</formula>
    </cfRule>
  </conditionalFormatting>
  <conditionalFormatting sqref="J11">
    <cfRule type="cellIs" dxfId="24" priority="26" operator="notEqual">
      <formula>$I$11</formula>
    </cfRule>
  </conditionalFormatting>
  <conditionalFormatting sqref="I12">
    <cfRule type="cellIs" dxfId="23" priority="25" operator="notEqual">
      <formula>$H$12</formula>
    </cfRule>
  </conditionalFormatting>
  <conditionalFormatting sqref="J12">
    <cfRule type="cellIs" dxfId="22" priority="24" operator="notEqual">
      <formula>$I$12</formula>
    </cfRule>
  </conditionalFormatting>
  <conditionalFormatting sqref="I13">
    <cfRule type="cellIs" dxfId="21" priority="23" operator="notEqual">
      <formula>$H$13</formula>
    </cfRule>
  </conditionalFormatting>
  <conditionalFormatting sqref="J13">
    <cfRule type="cellIs" dxfId="20" priority="22" operator="notEqual">
      <formula>$I$13</formula>
    </cfRule>
  </conditionalFormatting>
  <conditionalFormatting sqref="I14">
    <cfRule type="cellIs" dxfId="19" priority="21" operator="notEqual">
      <formula>$H$14</formula>
    </cfRule>
  </conditionalFormatting>
  <conditionalFormatting sqref="J14">
    <cfRule type="cellIs" dxfId="18" priority="20" operator="notEqual">
      <formula>$I$14</formula>
    </cfRule>
  </conditionalFormatting>
  <conditionalFormatting sqref="I15">
    <cfRule type="cellIs" dxfId="17" priority="19" operator="notEqual">
      <formula>$H$15</formula>
    </cfRule>
  </conditionalFormatting>
  <conditionalFormatting sqref="J15">
    <cfRule type="cellIs" dxfId="16" priority="18" operator="notEqual">
      <formula>$I$15</formula>
    </cfRule>
  </conditionalFormatting>
  <conditionalFormatting sqref="I19">
    <cfRule type="cellIs" dxfId="15" priority="17" operator="notEqual">
      <formula>$H$19</formula>
    </cfRule>
  </conditionalFormatting>
  <conditionalFormatting sqref="J19">
    <cfRule type="cellIs" dxfId="14" priority="16" operator="notEqual">
      <formula>$I$19</formula>
    </cfRule>
  </conditionalFormatting>
  <conditionalFormatting sqref="I20">
    <cfRule type="cellIs" dxfId="13" priority="15" operator="notEqual">
      <formula>$H$20</formula>
    </cfRule>
  </conditionalFormatting>
  <conditionalFormatting sqref="J20">
    <cfRule type="cellIs" dxfId="12" priority="14" operator="notEqual">
      <formula>$I$20</formula>
    </cfRule>
  </conditionalFormatting>
  <conditionalFormatting sqref="I21">
    <cfRule type="cellIs" dxfId="11" priority="13" operator="notEqual">
      <formula>$H$21</formula>
    </cfRule>
  </conditionalFormatting>
  <conditionalFormatting sqref="J21">
    <cfRule type="cellIs" dxfId="10" priority="12" operator="notEqual">
      <formula>$I$21</formula>
    </cfRule>
  </conditionalFormatting>
  <conditionalFormatting sqref="I22">
    <cfRule type="cellIs" dxfId="9" priority="11" operator="notEqual">
      <formula>$H$22</formula>
    </cfRule>
  </conditionalFormatting>
  <conditionalFormatting sqref="J22">
    <cfRule type="cellIs" dxfId="8" priority="10" operator="notEqual">
      <formula>$I$22</formula>
    </cfRule>
  </conditionalFormatting>
  <conditionalFormatting sqref="I23">
    <cfRule type="cellIs" dxfId="7" priority="9" operator="notEqual">
      <formula>$H$23</formula>
    </cfRule>
  </conditionalFormatting>
  <conditionalFormatting sqref="C4">
    <cfRule type="cellIs" dxfId="6" priority="7" operator="notEqual">
      <formula>$B$4</formula>
    </cfRule>
  </conditionalFormatting>
  <conditionalFormatting sqref="D4">
    <cfRule type="cellIs" dxfId="5" priority="6" operator="notEqual">
      <formula>$C$4</formula>
    </cfRule>
  </conditionalFormatting>
  <conditionalFormatting sqref="I26">
    <cfRule type="cellIs" dxfId="4" priority="5" operator="notEqual">
      <formula>$H$26</formula>
    </cfRule>
  </conditionalFormatting>
  <conditionalFormatting sqref="J26">
    <cfRule type="cellIs" dxfId="3" priority="4" operator="notEqual">
      <formula>$I$26</formula>
    </cfRule>
  </conditionalFormatting>
  <conditionalFormatting sqref="J23">
    <cfRule type="cellIs" dxfId="2" priority="3" operator="notEqual">
      <formula>$I$23</formula>
    </cfRule>
  </conditionalFormatting>
  <conditionalFormatting sqref="I24">
    <cfRule type="cellIs" dxfId="1" priority="2" operator="notEqual">
      <formula>$H$24</formula>
    </cfRule>
  </conditionalFormatting>
  <conditionalFormatting sqref="J24">
    <cfRule type="cellIs" dxfId="0" priority="1" operator="notEqual">
      <formula>$I$24</formula>
    </cfRule>
  </conditionalFormatting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36</vt:i4>
      </vt:variant>
    </vt:vector>
  </HeadingPairs>
  <TitlesOfParts>
    <vt:vector size="37" baseType="lpstr">
      <vt:lpstr>Sheet1</vt:lpstr>
      <vt:lpstr>EntertainmentCurrentTotal</vt:lpstr>
      <vt:lpstr>EntertainmentIdealTotal</vt:lpstr>
      <vt:lpstr>EntertainmentMinTotal</vt:lpstr>
      <vt:lpstr>FoodCurrentTotal</vt:lpstr>
      <vt:lpstr>FoodIdealTotal</vt:lpstr>
      <vt:lpstr>FoodMinTotal</vt:lpstr>
      <vt:lpstr>GiftCurrentTotal</vt:lpstr>
      <vt:lpstr>GiftIdealTotal</vt:lpstr>
      <vt:lpstr>GiftMinTotal</vt:lpstr>
      <vt:lpstr>HousingCurrentTotal</vt:lpstr>
      <vt:lpstr>HousingIdealTotal</vt:lpstr>
      <vt:lpstr>HousingMinTotal</vt:lpstr>
      <vt:lpstr>InsuranceCurrentTotal</vt:lpstr>
      <vt:lpstr>InsuranceIdealTotal</vt:lpstr>
      <vt:lpstr>InsuranceMinTotal</vt:lpstr>
      <vt:lpstr>LegalCurrentTotal</vt:lpstr>
      <vt:lpstr>LegalIdealTotal</vt:lpstr>
      <vt:lpstr>LegalMinTotal</vt:lpstr>
      <vt:lpstr>LoansCurrentTotal</vt:lpstr>
      <vt:lpstr>LoansIdealTotal</vt:lpstr>
      <vt:lpstr>LoansMinTotal</vt:lpstr>
      <vt:lpstr>PersonalCareCurrentTotal</vt:lpstr>
      <vt:lpstr>PersonalCareIdealTotal</vt:lpstr>
      <vt:lpstr>PersonalCareMinTotal</vt:lpstr>
      <vt:lpstr>PetCurrentTotal</vt:lpstr>
      <vt:lpstr>PetIdealTotal</vt:lpstr>
      <vt:lpstr>PetMinTotal</vt:lpstr>
      <vt:lpstr>SavingsCurrentTotal</vt:lpstr>
      <vt:lpstr>SavingsIdealTotal</vt:lpstr>
      <vt:lpstr>SavingsMinTotal</vt:lpstr>
      <vt:lpstr>TaxCurrentTotal</vt:lpstr>
      <vt:lpstr>TaxIdealTotal</vt:lpstr>
      <vt:lpstr>TaxMinTotal</vt:lpstr>
      <vt:lpstr>TransportationCurrentTotal</vt:lpstr>
      <vt:lpstr>TransportationIdealTotal</vt:lpstr>
      <vt:lpstr>TransportationMinTotal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Orr</dc:creator>
  <cp:lastModifiedBy>James Orr</cp:lastModifiedBy>
  <dcterms:created xsi:type="dcterms:W3CDTF">2022-03-26T16:34:11Z</dcterms:created>
  <dcterms:modified xsi:type="dcterms:W3CDTF">2022-04-01T01:19:14Z</dcterms:modified>
</cp:coreProperties>
</file>