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ocuments\Websites\RealEstateFinancialPlanner.com\Cap Ex and Maintenance Estimator for Rental Property\"/>
    </mc:Choice>
  </mc:AlternateContent>
  <xr:revisionPtr revIDLastSave="0" documentId="13_ncr:1_{28F8EE82-A6B5-49B0-92A7-E7C835962B56}" xr6:coauthVersionLast="47" xr6:coauthVersionMax="47" xr10:uidLastSave="{00000000-0000-0000-0000-000000000000}"/>
  <bookViews>
    <workbookView xWindow="-120" yWindow="-120" windowWidth="29040" windowHeight="16440" xr2:uid="{257E0EAE-4D6E-447D-A427-91E31E902A85}"/>
  </bookViews>
  <sheets>
    <sheet name="Inputs &amp; Dashboard" sheetId="1" r:id="rId1"/>
    <sheet name="Overrides" sheetId="2" r:id="rId2"/>
    <sheet name="Chart Data" sheetId="3" r:id="rId3"/>
  </sheets>
  <definedNames>
    <definedName name="MostExpensiveYear">Overrides!$B$386</definedName>
    <definedName name="MostExpensiveYearInDollars">Overrides!$B$387</definedName>
    <definedName name="_xlnm.Print_Area" localSheetId="0">'Inputs &amp; Dashboard'!$A$1:$Q$38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6" i="2" l="1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C185" i="2"/>
  <c r="C188" i="2" s="1"/>
  <c r="B11" i="3" s="1"/>
  <c r="C182" i="2"/>
  <c r="D182" i="2" s="1"/>
  <c r="E182" i="2" s="1"/>
  <c r="F182" i="2" s="1"/>
  <c r="G182" i="2" s="1"/>
  <c r="H182" i="2" s="1"/>
  <c r="I182" i="2" s="1"/>
  <c r="J182" i="2" s="1"/>
  <c r="K182" i="2" s="1"/>
  <c r="L182" i="2" s="1"/>
  <c r="M182" i="2" s="1"/>
  <c r="N182" i="2" s="1"/>
  <c r="O182" i="2" s="1"/>
  <c r="P182" i="2" s="1"/>
  <c r="Q182" i="2" s="1"/>
  <c r="R182" i="2" s="1"/>
  <c r="S182" i="2" s="1"/>
  <c r="T182" i="2" s="1"/>
  <c r="U182" i="2" s="1"/>
  <c r="V182" i="2" s="1"/>
  <c r="W182" i="2" s="1"/>
  <c r="X182" i="2" s="1"/>
  <c r="Y182" i="2" s="1"/>
  <c r="Z182" i="2" s="1"/>
  <c r="AA182" i="2" s="1"/>
  <c r="AB182" i="2" s="1"/>
  <c r="AC182" i="2" s="1"/>
  <c r="AD182" i="2" s="1"/>
  <c r="AE182" i="2" s="1"/>
  <c r="AF182" i="2" s="1"/>
  <c r="AG182" i="2" s="1"/>
  <c r="AH182" i="2" s="1"/>
  <c r="AI182" i="2" s="1"/>
  <c r="AJ182" i="2" s="1"/>
  <c r="AK182" i="2" s="1"/>
  <c r="AL182" i="2" s="1"/>
  <c r="AM182" i="2" s="1"/>
  <c r="AN182" i="2" s="1"/>
  <c r="AO182" i="2" s="1"/>
  <c r="AP182" i="2" s="1"/>
  <c r="C176" i="2"/>
  <c r="D176" i="2" s="1"/>
  <c r="E176" i="2" s="1"/>
  <c r="F176" i="2" s="1"/>
  <c r="G176" i="2" s="1"/>
  <c r="H176" i="2" s="1"/>
  <c r="I176" i="2" s="1"/>
  <c r="J176" i="2" s="1"/>
  <c r="K176" i="2" s="1"/>
  <c r="L176" i="2" s="1"/>
  <c r="M176" i="2" s="1"/>
  <c r="N176" i="2" s="1"/>
  <c r="O176" i="2" s="1"/>
  <c r="P176" i="2" s="1"/>
  <c r="Q176" i="2" s="1"/>
  <c r="R176" i="2" s="1"/>
  <c r="S176" i="2" s="1"/>
  <c r="T176" i="2" s="1"/>
  <c r="U176" i="2" s="1"/>
  <c r="V176" i="2" s="1"/>
  <c r="W176" i="2" s="1"/>
  <c r="X176" i="2" s="1"/>
  <c r="Y176" i="2" s="1"/>
  <c r="Z176" i="2" s="1"/>
  <c r="AA176" i="2" s="1"/>
  <c r="AB176" i="2" s="1"/>
  <c r="AC176" i="2" s="1"/>
  <c r="AD176" i="2" s="1"/>
  <c r="AE176" i="2" s="1"/>
  <c r="AF176" i="2" s="1"/>
  <c r="AG176" i="2" s="1"/>
  <c r="AH176" i="2" s="1"/>
  <c r="AI176" i="2" s="1"/>
  <c r="AJ176" i="2" s="1"/>
  <c r="AK176" i="2" s="1"/>
  <c r="AL176" i="2" s="1"/>
  <c r="AM176" i="2" s="1"/>
  <c r="AN176" i="2" s="1"/>
  <c r="AO176" i="2" s="1"/>
  <c r="AP176" i="2" s="1"/>
  <c r="A172" i="2"/>
  <c r="A189" i="2" s="1"/>
  <c r="A186" i="2"/>
  <c r="C173" i="2"/>
  <c r="D173" i="2" s="1"/>
  <c r="E173" i="2" s="1"/>
  <c r="F173" i="2" s="1"/>
  <c r="G173" i="2" s="1"/>
  <c r="H173" i="2" s="1"/>
  <c r="I173" i="2" s="1"/>
  <c r="J173" i="2" s="1"/>
  <c r="K173" i="2" s="1"/>
  <c r="L173" i="2" s="1"/>
  <c r="M173" i="2" s="1"/>
  <c r="N173" i="2" s="1"/>
  <c r="O173" i="2" s="1"/>
  <c r="P173" i="2" s="1"/>
  <c r="Q173" i="2" s="1"/>
  <c r="R173" i="2" s="1"/>
  <c r="S173" i="2" s="1"/>
  <c r="T173" i="2" s="1"/>
  <c r="U173" i="2" s="1"/>
  <c r="V173" i="2" s="1"/>
  <c r="W173" i="2" s="1"/>
  <c r="X173" i="2" s="1"/>
  <c r="Y173" i="2" s="1"/>
  <c r="Z173" i="2" s="1"/>
  <c r="AA173" i="2" s="1"/>
  <c r="AB173" i="2" s="1"/>
  <c r="AC173" i="2" s="1"/>
  <c r="AD173" i="2" s="1"/>
  <c r="AE173" i="2" s="1"/>
  <c r="AF173" i="2" s="1"/>
  <c r="AG173" i="2" s="1"/>
  <c r="AH173" i="2" s="1"/>
  <c r="AI173" i="2" s="1"/>
  <c r="AJ173" i="2" s="1"/>
  <c r="AK173" i="2" s="1"/>
  <c r="AL173" i="2" s="1"/>
  <c r="AM173" i="2" s="1"/>
  <c r="AN173" i="2" s="1"/>
  <c r="AO173" i="2" s="1"/>
  <c r="AP173" i="2" s="1"/>
  <c r="C179" i="2" l="1"/>
  <c r="D179" i="2" s="1"/>
  <c r="E179" i="2" s="1"/>
  <c r="F179" i="2" s="1"/>
  <c r="G179" i="2" s="1"/>
  <c r="H179" i="2" s="1"/>
  <c r="I179" i="2" s="1"/>
  <c r="J179" i="2" s="1"/>
  <c r="K179" i="2" s="1"/>
  <c r="L179" i="2" s="1"/>
  <c r="M179" i="2" s="1"/>
  <c r="N179" i="2" s="1"/>
  <c r="O179" i="2" s="1"/>
  <c r="P179" i="2" s="1"/>
  <c r="Q179" i="2" s="1"/>
  <c r="R179" i="2" s="1"/>
  <c r="S179" i="2" s="1"/>
  <c r="T179" i="2" s="1"/>
  <c r="U179" i="2" s="1"/>
  <c r="V179" i="2" s="1"/>
  <c r="W179" i="2" s="1"/>
  <c r="X179" i="2" s="1"/>
  <c r="Y179" i="2" s="1"/>
  <c r="Z179" i="2" s="1"/>
  <c r="AA179" i="2" s="1"/>
  <c r="AB179" i="2" s="1"/>
  <c r="AC179" i="2" s="1"/>
  <c r="AD179" i="2" s="1"/>
  <c r="AE179" i="2" s="1"/>
  <c r="AF179" i="2" s="1"/>
  <c r="AG179" i="2" s="1"/>
  <c r="AH179" i="2" s="1"/>
  <c r="AI179" i="2" s="1"/>
  <c r="AJ179" i="2" s="1"/>
  <c r="AK179" i="2" s="1"/>
  <c r="AL179" i="2" s="1"/>
  <c r="AM179" i="2" s="1"/>
  <c r="AN179" i="2" s="1"/>
  <c r="AO179" i="2" s="1"/>
  <c r="AP179" i="2" s="1"/>
  <c r="A179" i="2"/>
  <c r="A185" i="2"/>
  <c r="A180" i="2"/>
  <c r="A176" i="2"/>
  <c r="A182" i="2"/>
  <c r="A188" i="2"/>
  <c r="A177" i="2"/>
  <c r="A183" i="2"/>
  <c r="C28" i="1"/>
  <c r="D185" i="2" l="1"/>
  <c r="D188" i="2" s="1"/>
  <c r="C11" i="3" s="1"/>
  <c r="E185" i="2"/>
  <c r="E188" i="2" s="1"/>
  <c r="D11" i="3" s="1"/>
  <c r="C163" i="2"/>
  <c r="D163" i="2" s="1"/>
  <c r="E163" i="2" s="1"/>
  <c r="F163" i="2" s="1"/>
  <c r="G163" i="2" s="1"/>
  <c r="H163" i="2" s="1"/>
  <c r="I163" i="2" s="1"/>
  <c r="J163" i="2" s="1"/>
  <c r="K163" i="2" s="1"/>
  <c r="L163" i="2" s="1"/>
  <c r="M163" i="2" s="1"/>
  <c r="N163" i="2" s="1"/>
  <c r="O163" i="2" s="1"/>
  <c r="P163" i="2" s="1"/>
  <c r="Q163" i="2" s="1"/>
  <c r="R163" i="2" s="1"/>
  <c r="S163" i="2" s="1"/>
  <c r="T163" i="2" s="1"/>
  <c r="U163" i="2" s="1"/>
  <c r="V163" i="2" s="1"/>
  <c r="W163" i="2" s="1"/>
  <c r="X163" i="2" s="1"/>
  <c r="Y163" i="2" s="1"/>
  <c r="Z163" i="2" s="1"/>
  <c r="AA163" i="2" s="1"/>
  <c r="AB163" i="2" s="1"/>
  <c r="AC163" i="2" s="1"/>
  <c r="AD163" i="2" s="1"/>
  <c r="AE163" i="2" s="1"/>
  <c r="AF163" i="2" s="1"/>
  <c r="AG163" i="2" s="1"/>
  <c r="AH163" i="2" s="1"/>
  <c r="AI163" i="2" s="1"/>
  <c r="AJ163" i="2" s="1"/>
  <c r="AK163" i="2" s="1"/>
  <c r="AL163" i="2" s="1"/>
  <c r="AM163" i="2" s="1"/>
  <c r="AN163" i="2" s="1"/>
  <c r="AO163" i="2" s="1"/>
  <c r="AP163" i="2" s="1"/>
  <c r="C157" i="2"/>
  <c r="A153" i="2"/>
  <c r="A166" i="2" s="1"/>
  <c r="A167" i="2"/>
  <c r="C154" i="2"/>
  <c r="D154" i="2" s="1"/>
  <c r="E154" i="2" s="1"/>
  <c r="F154" i="2" s="1"/>
  <c r="G154" i="2" s="1"/>
  <c r="H154" i="2" s="1"/>
  <c r="I154" i="2" s="1"/>
  <c r="J154" i="2" s="1"/>
  <c r="K154" i="2" s="1"/>
  <c r="L154" i="2" s="1"/>
  <c r="M154" i="2" s="1"/>
  <c r="N154" i="2" s="1"/>
  <c r="O154" i="2" s="1"/>
  <c r="P154" i="2" s="1"/>
  <c r="Q154" i="2" s="1"/>
  <c r="R154" i="2" s="1"/>
  <c r="S154" i="2" s="1"/>
  <c r="T154" i="2" s="1"/>
  <c r="U154" i="2" s="1"/>
  <c r="V154" i="2" s="1"/>
  <c r="W154" i="2" s="1"/>
  <c r="X154" i="2" s="1"/>
  <c r="Y154" i="2" s="1"/>
  <c r="Z154" i="2" s="1"/>
  <c r="AA154" i="2" s="1"/>
  <c r="AB154" i="2" s="1"/>
  <c r="AC154" i="2" s="1"/>
  <c r="AD154" i="2" s="1"/>
  <c r="AE154" i="2" s="1"/>
  <c r="AF154" i="2" s="1"/>
  <c r="AG154" i="2" s="1"/>
  <c r="AH154" i="2" s="1"/>
  <c r="AI154" i="2" s="1"/>
  <c r="AJ154" i="2" s="1"/>
  <c r="AK154" i="2" s="1"/>
  <c r="AL154" i="2" s="1"/>
  <c r="AM154" i="2" s="1"/>
  <c r="AN154" i="2" s="1"/>
  <c r="AO154" i="2" s="1"/>
  <c r="AP154" i="2" s="1"/>
  <c r="C347" i="2"/>
  <c r="F185" i="2" l="1"/>
  <c r="F188" i="2" s="1"/>
  <c r="E11" i="3" s="1"/>
  <c r="C160" i="2"/>
  <c r="A170" i="2"/>
  <c r="A161" i="2"/>
  <c r="A160" i="2"/>
  <c r="D157" i="2"/>
  <c r="E157" i="2" s="1"/>
  <c r="F157" i="2" s="1"/>
  <c r="G157" i="2" s="1"/>
  <c r="H157" i="2" s="1"/>
  <c r="I157" i="2" s="1"/>
  <c r="J157" i="2" s="1"/>
  <c r="K157" i="2" s="1"/>
  <c r="L157" i="2" s="1"/>
  <c r="M157" i="2" s="1"/>
  <c r="N157" i="2" s="1"/>
  <c r="O157" i="2" s="1"/>
  <c r="P157" i="2" s="1"/>
  <c r="Q157" i="2" s="1"/>
  <c r="R157" i="2" s="1"/>
  <c r="S157" i="2" s="1"/>
  <c r="T157" i="2" s="1"/>
  <c r="U157" i="2" s="1"/>
  <c r="V157" i="2" s="1"/>
  <c r="W157" i="2" s="1"/>
  <c r="X157" i="2" s="1"/>
  <c r="Y157" i="2" s="1"/>
  <c r="Z157" i="2" s="1"/>
  <c r="AA157" i="2" s="1"/>
  <c r="AB157" i="2" s="1"/>
  <c r="AC157" i="2" s="1"/>
  <c r="AD157" i="2" s="1"/>
  <c r="AE157" i="2" s="1"/>
  <c r="AF157" i="2" s="1"/>
  <c r="AG157" i="2" s="1"/>
  <c r="AH157" i="2" s="1"/>
  <c r="AI157" i="2" s="1"/>
  <c r="AJ157" i="2" s="1"/>
  <c r="AK157" i="2" s="1"/>
  <c r="AL157" i="2" s="1"/>
  <c r="AM157" i="2" s="1"/>
  <c r="AN157" i="2" s="1"/>
  <c r="AO157" i="2" s="1"/>
  <c r="AP157" i="2" s="1"/>
  <c r="A157" i="2"/>
  <c r="A163" i="2"/>
  <c r="A169" i="2"/>
  <c r="A158" i="2"/>
  <c r="A164" i="2"/>
  <c r="D396" i="2"/>
  <c r="E396" i="2" s="1"/>
  <c r="F396" i="2" s="1"/>
  <c r="G396" i="2" s="1"/>
  <c r="H396" i="2" s="1"/>
  <c r="I396" i="2" s="1"/>
  <c r="J396" i="2" s="1"/>
  <c r="K396" i="2" s="1"/>
  <c r="L396" i="2" s="1"/>
  <c r="M396" i="2" s="1"/>
  <c r="N396" i="2" s="1"/>
  <c r="O396" i="2" s="1"/>
  <c r="P396" i="2" s="1"/>
  <c r="Q396" i="2" s="1"/>
  <c r="R396" i="2" s="1"/>
  <c r="S396" i="2" s="1"/>
  <c r="T396" i="2" s="1"/>
  <c r="U396" i="2" s="1"/>
  <c r="V396" i="2" s="1"/>
  <c r="W396" i="2" s="1"/>
  <c r="X396" i="2" s="1"/>
  <c r="Y396" i="2" s="1"/>
  <c r="Z396" i="2" s="1"/>
  <c r="AA396" i="2" s="1"/>
  <c r="AB396" i="2" s="1"/>
  <c r="AC396" i="2" s="1"/>
  <c r="AD396" i="2" s="1"/>
  <c r="AE396" i="2" s="1"/>
  <c r="AF396" i="2" s="1"/>
  <c r="AG396" i="2" s="1"/>
  <c r="AH396" i="2" s="1"/>
  <c r="AI396" i="2" s="1"/>
  <c r="AJ396" i="2" s="1"/>
  <c r="AK396" i="2" s="1"/>
  <c r="AL396" i="2" s="1"/>
  <c r="AM396" i="2" s="1"/>
  <c r="AN396" i="2" s="1"/>
  <c r="AO396" i="2" s="1"/>
  <c r="AP396" i="2" s="1"/>
  <c r="C393" i="2"/>
  <c r="C390" i="2"/>
  <c r="D28" i="1" s="1"/>
  <c r="C372" i="2"/>
  <c r="D372" i="2" s="1"/>
  <c r="E372" i="2" s="1"/>
  <c r="F372" i="2" s="1"/>
  <c r="G372" i="2" s="1"/>
  <c r="H372" i="2" s="1"/>
  <c r="I372" i="2" s="1"/>
  <c r="J372" i="2" s="1"/>
  <c r="K372" i="2" s="1"/>
  <c r="L372" i="2" s="1"/>
  <c r="M372" i="2" s="1"/>
  <c r="N372" i="2" s="1"/>
  <c r="O372" i="2" s="1"/>
  <c r="P372" i="2" s="1"/>
  <c r="Q372" i="2" s="1"/>
  <c r="R372" i="2" s="1"/>
  <c r="S372" i="2" s="1"/>
  <c r="T372" i="2" s="1"/>
  <c r="U372" i="2" s="1"/>
  <c r="V372" i="2" s="1"/>
  <c r="W372" i="2" s="1"/>
  <c r="X372" i="2" s="1"/>
  <c r="Y372" i="2" s="1"/>
  <c r="Z372" i="2" s="1"/>
  <c r="AA372" i="2" s="1"/>
  <c r="AB372" i="2" s="1"/>
  <c r="AC372" i="2" s="1"/>
  <c r="AD372" i="2" s="1"/>
  <c r="AE372" i="2" s="1"/>
  <c r="AF372" i="2" s="1"/>
  <c r="AG372" i="2" s="1"/>
  <c r="AH372" i="2" s="1"/>
  <c r="AI372" i="2" s="1"/>
  <c r="AJ372" i="2" s="1"/>
  <c r="AK372" i="2" s="1"/>
  <c r="AL372" i="2" s="1"/>
  <c r="AM372" i="2" s="1"/>
  <c r="AN372" i="2" s="1"/>
  <c r="AO372" i="2" s="1"/>
  <c r="AP372" i="2" s="1"/>
  <c r="C366" i="2"/>
  <c r="A362" i="2"/>
  <c r="A379" i="2" s="1"/>
  <c r="A376" i="2"/>
  <c r="C363" i="2"/>
  <c r="D363" i="2" s="1"/>
  <c r="C353" i="2"/>
  <c r="D353" i="2" s="1"/>
  <c r="E353" i="2" s="1"/>
  <c r="F353" i="2" s="1"/>
  <c r="G353" i="2" s="1"/>
  <c r="H353" i="2" s="1"/>
  <c r="I353" i="2" s="1"/>
  <c r="J353" i="2" s="1"/>
  <c r="K353" i="2" s="1"/>
  <c r="L353" i="2" s="1"/>
  <c r="M353" i="2" s="1"/>
  <c r="N353" i="2" s="1"/>
  <c r="O353" i="2" s="1"/>
  <c r="P353" i="2" s="1"/>
  <c r="Q353" i="2" s="1"/>
  <c r="R353" i="2" s="1"/>
  <c r="S353" i="2" s="1"/>
  <c r="T353" i="2" s="1"/>
  <c r="U353" i="2" s="1"/>
  <c r="V353" i="2" s="1"/>
  <c r="W353" i="2" s="1"/>
  <c r="X353" i="2" s="1"/>
  <c r="Y353" i="2" s="1"/>
  <c r="Z353" i="2" s="1"/>
  <c r="AA353" i="2" s="1"/>
  <c r="AB353" i="2" s="1"/>
  <c r="AC353" i="2" s="1"/>
  <c r="AD353" i="2" s="1"/>
  <c r="AE353" i="2" s="1"/>
  <c r="AF353" i="2" s="1"/>
  <c r="AG353" i="2" s="1"/>
  <c r="AH353" i="2" s="1"/>
  <c r="AI353" i="2" s="1"/>
  <c r="AJ353" i="2" s="1"/>
  <c r="AK353" i="2" s="1"/>
  <c r="AL353" i="2" s="1"/>
  <c r="AM353" i="2" s="1"/>
  <c r="AN353" i="2" s="1"/>
  <c r="AO353" i="2" s="1"/>
  <c r="AP353" i="2" s="1"/>
  <c r="A343" i="2"/>
  <c r="A356" i="2" s="1"/>
  <c r="A357" i="2"/>
  <c r="C344" i="2"/>
  <c r="D344" i="2" s="1"/>
  <c r="C334" i="2"/>
  <c r="C331" i="2" s="1"/>
  <c r="C337" i="2" s="1"/>
  <c r="C340" i="2" s="1"/>
  <c r="C328" i="2"/>
  <c r="A324" i="2"/>
  <c r="A341" i="2" s="1"/>
  <c r="A338" i="2"/>
  <c r="C325" i="2"/>
  <c r="D325" i="2" s="1"/>
  <c r="E325" i="2" s="1"/>
  <c r="F325" i="2" s="1"/>
  <c r="G325" i="2" s="1"/>
  <c r="H325" i="2" s="1"/>
  <c r="I325" i="2" s="1"/>
  <c r="J325" i="2" s="1"/>
  <c r="K325" i="2" s="1"/>
  <c r="L325" i="2" s="1"/>
  <c r="M325" i="2" s="1"/>
  <c r="N325" i="2" s="1"/>
  <c r="O325" i="2" s="1"/>
  <c r="P325" i="2" s="1"/>
  <c r="Q325" i="2" s="1"/>
  <c r="R325" i="2" s="1"/>
  <c r="S325" i="2" s="1"/>
  <c r="T325" i="2" s="1"/>
  <c r="U325" i="2" s="1"/>
  <c r="V325" i="2" s="1"/>
  <c r="W325" i="2" s="1"/>
  <c r="X325" i="2" s="1"/>
  <c r="Y325" i="2" s="1"/>
  <c r="Z325" i="2" s="1"/>
  <c r="AA325" i="2" s="1"/>
  <c r="AB325" i="2" s="1"/>
  <c r="AC325" i="2" s="1"/>
  <c r="AD325" i="2" s="1"/>
  <c r="AE325" i="2" s="1"/>
  <c r="AF325" i="2" s="1"/>
  <c r="AG325" i="2" s="1"/>
  <c r="AH325" i="2" s="1"/>
  <c r="AI325" i="2" s="1"/>
  <c r="AJ325" i="2" s="1"/>
  <c r="AK325" i="2" s="1"/>
  <c r="AL325" i="2" s="1"/>
  <c r="AM325" i="2" s="1"/>
  <c r="AN325" i="2" s="1"/>
  <c r="AO325" i="2" s="1"/>
  <c r="AP325" i="2" s="1"/>
  <c r="C318" i="2"/>
  <c r="C321" i="2" s="1"/>
  <c r="C315" i="2"/>
  <c r="C312" i="2" s="1"/>
  <c r="C309" i="2"/>
  <c r="A305" i="2"/>
  <c r="A322" i="2" s="1"/>
  <c r="A319" i="2"/>
  <c r="C306" i="2"/>
  <c r="D306" i="2" s="1"/>
  <c r="E306" i="2" s="1"/>
  <c r="F306" i="2" s="1"/>
  <c r="G306" i="2" s="1"/>
  <c r="H306" i="2" s="1"/>
  <c r="I306" i="2" s="1"/>
  <c r="J306" i="2" s="1"/>
  <c r="K306" i="2" s="1"/>
  <c r="L306" i="2" s="1"/>
  <c r="M306" i="2" s="1"/>
  <c r="N306" i="2" s="1"/>
  <c r="O306" i="2" s="1"/>
  <c r="P306" i="2" s="1"/>
  <c r="Q306" i="2" s="1"/>
  <c r="R306" i="2" s="1"/>
  <c r="S306" i="2" s="1"/>
  <c r="T306" i="2" s="1"/>
  <c r="U306" i="2" s="1"/>
  <c r="V306" i="2" s="1"/>
  <c r="W306" i="2" s="1"/>
  <c r="X306" i="2" s="1"/>
  <c r="Y306" i="2" s="1"/>
  <c r="Z306" i="2" s="1"/>
  <c r="AA306" i="2" s="1"/>
  <c r="AB306" i="2" s="1"/>
  <c r="AC306" i="2" s="1"/>
  <c r="AD306" i="2" s="1"/>
  <c r="AE306" i="2" s="1"/>
  <c r="AF306" i="2" s="1"/>
  <c r="AG306" i="2" s="1"/>
  <c r="AH306" i="2" s="1"/>
  <c r="AI306" i="2" s="1"/>
  <c r="AJ306" i="2" s="1"/>
  <c r="AK306" i="2" s="1"/>
  <c r="AL306" i="2" s="1"/>
  <c r="AM306" i="2" s="1"/>
  <c r="AN306" i="2" s="1"/>
  <c r="AO306" i="2" s="1"/>
  <c r="AP306" i="2" s="1"/>
  <c r="A286" i="2"/>
  <c r="A303" i="2" s="1"/>
  <c r="C296" i="2"/>
  <c r="D296" i="2" s="1"/>
  <c r="C290" i="2"/>
  <c r="A300" i="2"/>
  <c r="C287" i="2"/>
  <c r="D287" i="2" s="1"/>
  <c r="E287" i="2" s="1"/>
  <c r="F287" i="2" s="1"/>
  <c r="G287" i="2" s="1"/>
  <c r="H287" i="2" s="1"/>
  <c r="I287" i="2" s="1"/>
  <c r="J287" i="2" s="1"/>
  <c r="K287" i="2" s="1"/>
  <c r="L287" i="2" s="1"/>
  <c r="M287" i="2" s="1"/>
  <c r="N287" i="2" s="1"/>
  <c r="O287" i="2" s="1"/>
  <c r="P287" i="2" s="1"/>
  <c r="Q287" i="2" s="1"/>
  <c r="R287" i="2" s="1"/>
  <c r="S287" i="2" s="1"/>
  <c r="T287" i="2" s="1"/>
  <c r="U287" i="2" s="1"/>
  <c r="V287" i="2" s="1"/>
  <c r="W287" i="2" s="1"/>
  <c r="X287" i="2" s="1"/>
  <c r="Y287" i="2" s="1"/>
  <c r="Z287" i="2" s="1"/>
  <c r="AA287" i="2" s="1"/>
  <c r="AB287" i="2" s="1"/>
  <c r="AC287" i="2" s="1"/>
  <c r="AD287" i="2" s="1"/>
  <c r="AE287" i="2" s="1"/>
  <c r="AF287" i="2" s="1"/>
  <c r="AG287" i="2" s="1"/>
  <c r="AH287" i="2" s="1"/>
  <c r="AI287" i="2" s="1"/>
  <c r="AJ287" i="2" s="1"/>
  <c r="AK287" i="2" s="1"/>
  <c r="AL287" i="2" s="1"/>
  <c r="AM287" i="2" s="1"/>
  <c r="AN287" i="2" s="1"/>
  <c r="AO287" i="2" s="1"/>
  <c r="AP287" i="2" s="1"/>
  <c r="C277" i="2"/>
  <c r="C274" i="2" s="1"/>
  <c r="C280" i="2" s="1"/>
  <c r="C283" i="2" s="1"/>
  <c r="B16" i="3" s="1"/>
  <c r="C271" i="2"/>
  <c r="A267" i="2"/>
  <c r="A284" i="2" s="1"/>
  <c r="A281" i="2"/>
  <c r="C268" i="2"/>
  <c r="D268" i="2" s="1"/>
  <c r="C258" i="2"/>
  <c r="C255" i="2" s="1"/>
  <c r="C261" i="2" s="1"/>
  <c r="C264" i="2" s="1"/>
  <c r="B15" i="3" s="1"/>
  <c r="C252" i="2"/>
  <c r="A248" i="2"/>
  <c r="A261" i="2" s="1"/>
  <c r="A262" i="2"/>
  <c r="C249" i="2"/>
  <c r="D249" i="2" s="1"/>
  <c r="E249" i="2" s="1"/>
  <c r="F249" i="2" s="1"/>
  <c r="G249" i="2" s="1"/>
  <c r="H249" i="2" s="1"/>
  <c r="I249" i="2" s="1"/>
  <c r="J249" i="2" s="1"/>
  <c r="K249" i="2" s="1"/>
  <c r="L249" i="2" s="1"/>
  <c r="M249" i="2" s="1"/>
  <c r="N249" i="2" s="1"/>
  <c r="O249" i="2" s="1"/>
  <c r="P249" i="2" s="1"/>
  <c r="Q249" i="2" s="1"/>
  <c r="R249" i="2" s="1"/>
  <c r="S249" i="2" s="1"/>
  <c r="T249" i="2" s="1"/>
  <c r="U249" i="2" s="1"/>
  <c r="V249" i="2" s="1"/>
  <c r="W249" i="2" s="1"/>
  <c r="X249" i="2" s="1"/>
  <c r="Y249" i="2" s="1"/>
  <c r="Z249" i="2" s="1"/>
  <c r="AA249" i="2" s="1"/>
  <c r="AB249" i="2" s="1"/>
  <c r="AC249" i="2" s="1"/>
  <c r="AD249" i="2" s="1"/>
  <c r="AE249" i="2" s="1"/>
  <c r="AF249" i="2" s="1"/>
  <c r="AG249" i="2" s="1"/>
  <c r="AH249" i="2" s="1"/>
  <c r="AI249" i="2" s="1"/>
  <c r="AJ249" i="2" s="1"/>
  <c r="AK249" i="2" s="1"/>
  <c r="AL249" i="2" s="1"/>
  <c r="AM249" i="2" s="1"/>
  <c r="AN249" i="2" s="1"/>
  <c r="AO249" i="2" s="1"/>
  <c r="AP249" i="2" s="1"/>
  <c r="C239" i="2"/>
  <c r="C236" i="2" s="1"/>
  <c r="C242" i="2" s="1"/>
  <c r="C245" i="2" s="1"/>
  <c r="B14" i="3" s="1"/>
  <c r="C233" i="2"/>
  <c r="A229" i="2"/>
  <c r="A242" i="2" s="1"/>
  <c r="A243" i="2"/>
  <c r="C230" i="2"/>
  <c r="D230" i="2" s="1"/>
  <c r="C220" i="2"/>
  <c r="D220" i="2" s="1"/>
  <c r="E220" i="2" s="1"/>
  <c r="F220" i="2" s="1"/>
  <c r="G220" i="2" s="1"/>
  <c r="H220" i="2" s="1"/>
  <c r="I220" i="2" s="1"/>
  <c r="J220" i="2" s="1"/>
  <c r="K220" i="2" s="1"/>
  <c r="L220" i="2" s="1"/>
  <c r="M220" i="2" s="1"/>
  <c r="N220" i="2" s="1"/>
  <c r="O220" i="2" s="1"/>
  <c r="P220" i="2" s="1"/>
  <c r="Q220" i="2" s="1"/>
  <c r="R220" i="2" s="1"/>
  <c r="S220" i="2" s="1"/>
  <c r="T220" i="2" s="1"/>
  <c r="U220" i="2" s="1"/>
  <c r="V220" i="2" s="1"/>
  <c r="W220" i="2" s="1"/>
  <c r="X220" i="2" s="1"/>
  <c r="Y220" i="2" s="1"/>
  <c r="Z220" i="2" s="1"/>
  <c r="AA220" i="2" s="1"/>
  <c r="AB220" i="2" s="1"/>
  <c r="AC220" i="2" s="1"/>
  <c r="AD220" i="2" s="1"/>
  <c r="AE220" i="2" s="1"/>
  <c r="AF220" i="2" s="1"/>
  <c r="AG220" i="2" s="1"/>
  <c r="AH220" i="2" s="1"/>
  <c r="AI220" i="2" s="1"/>
  <c r="AJ220" i="2" s="1"/>
  <c r="AK220" i="2" s="1"/>
  <c r="AL220" i="2" s="1"/>
  <c r="AM220" i="2" s="1"/>
  <c r="AN220" i="2" s="1"/>
  <c r="AO220" i="2" s="1"/>
  <c r="AP220" i="2" s="1"/>
  <c r="C214" i="2"/>
  <c r="A210" i="2"/>
  <c r="A227" i="2" s="1"/>
  <c r="A224" i="2"/>
  <c r="C211" i="2"/>
  <c r="D211" i="2" s="1"/>
  <c r="C201" i="2"/>
  <c r="C198" i="2" s="1"/>
  <c r="C204" i="2" s="1"/>
  <c r="C207" i="2" s="1"/>
  <c r="B12" i="3" s="1"/>
  <c r="C195" i="2"/>
  <c r="A191" i="2"/>
  <c r="A208" i="2" s="1"/>
  <c r="A205" i="2"/>
  <c r="C192" i="2"/>
  <c r="D192" i="2" s="1"/>
  <c r="E192" i="2" s="1"/>
  <c r="F192" i="2" s="1"/>
  <c r="G192" i="2" s="1"/>
  <c r="H192" i="2" s="1"/>
  <c r="I192" i="2" s="1"/>
  <c r="J192" i="2" s="1"/>
  <c r="K192" i="2" s="1"/>
  <c r="L192" i="2" s="1"/>
  <c r="M192" i="2" s="1"/>
  <c r="N192" i="2" s="1"/>
  <c r="O192" i="2" s="1"/>
  <c r="P192" i="2" s="1"/>
  <c r="Q192" i="2" s="1"/>
  <c r="R192" i="2" s="1"/>
  <c r="S192" i="2" s="1"/>
  <c r="T192" i="2" s="1"/>
  <c r="U192" i="2" s="1"/>
  <c r="V192" i="2" s="1"/>
  <c r="W192" i="2" s="1"/>
  <c r="X192" i="2" s="1"/>
  <c r="Y192" i="2" s="1"/>
  <c r="Z192" i="2" s="1"/>
  <c r="AA192" i="2" s="1"/>
  <c r="AB192" i="2" s="1"/>
  <c r="AC192" i="2" s="1"/>
  <c r="AD192" i="2" s="1"/>
  <c r="AE192" i="2" s="1"/>
  <c r="AF192" i="2" s="1"/>
  <c r="AG192" i="2" s="1"/>
  <c r="AH192" i="2" s="1"/>
  <c r="AI192" i="2" s="1"/>
  <c r="AJ192" i="2" s="1"/>
  <c r="AK192" i="2" s="1"/>
  <c r="AL192" i="2" s="1"/>
  <c r="AM192" i="2" s="1"/>
  <c r="AN192" i="2" s="1"/>
  <c r="AO192" i="2" s="1"/>
  <c r="AP192" i="2" s="1"/>
  <c r="A10" i="3"/>
  <c r="C144" i="2"/>
  <c r="C141" i="2" s="1"/>
  <c r="C147" i="2" s="1"/>
  <c r="C150" i="2" s="1"/>
  <c r="B9" i="3" s="1"/>
  <c r="C138" i="2"/>
  <c r="A134" i="2"/>
  <c r="A151" i="2" s="1"/>
  <c r="A148" i="2"/>
  <c r="C135" i="2"/>
  <c r="D135" i="2" s="1"/>
  <c r="E135" i="2" s="1"/>
  <c r="F135" i="2" s="1"/>
  <c r="G135" i="2" s="1"/>
  <c r="H135" i="2" s="1"/>
  <c r="I135" i="2" s="1"/>
  <c r="J135" i="2" s="1"/>
  <c r="K135" i="2" s="1"/>
  <c r="L135" i="2" s="1"/>
  <c r="M135" i="2" s="1"/>
  <c r="N135" i="2" s="1"/>
  <c r="O135" i="2" s="1"/>
  <c r="P135" i="2" s="1"/>
  <c r="Q135" i="2" s="1"/>
  <c r="R135" i="2" s="1"/>
  <c r="S135" i="2" s="1"/>
  <c r="T135" i="2" s="1"/>
  <c r="U135" i="2" s="1"/>
  <c r="V135" i="2" s="1"/>
  <c r="W135" i="2" s="1"/>
  <c r="X135" i="2" s="1"/>
  <c r="Y135" i="2" s="1"/>
  <c r="Z135" i="2" s="1"/>
  <c r="AA135" i="2" s="1"/>
  <c r="AB135" i="2" s="1"/>
  <c r="AC135" i="2" s="1"/>
  <c r="AD135" i="2" s="1"/>
  <c r="AE135" i="2" s="1"/>
  <c r="AF135" i="2" s="1"/>
  <c r="AG135" i="2" s="1"/>
  <c r="AH135" i="2" s="1"/>
  <c r="AI135" i="2" s="1"/>
  <c r="AJ135" i="2" s="1"/>
  <c r="AK135" i="2" s="1"/>
  <c r="AL135" i="2" s="1"/>
  <c r="AM135" i="2" s="1"/>
  <c r="AN135" i="2" s="1"/>
  <c r="AO135" i="2" s="1"/>
  <c r="AP135" i="2" s="1"/>
  <c r="C125" i="2"/>
  <c r="C122" i="2" s="1"/>
  <c r="C128" i="2" s="1"/>
  <c r="C131" i="2" s="1"/>
  <c r="B8" i="3" s="1"/>
  <c r="C119" i="2"/>
  <c r="A115" i="2"/>
  <c r="A132" i="2" s="1"/>
  <c r="A129" i="2"/>
  <c r="C116" i="2"/>
  <c r="D116" i="2" s="1"/>
  <c r="E116" i="2" s="1"/>
  <c r="F116" i="2" s="1"/>
  <c r="G116" i="2" s="1"/>
  <c r="H116" i="2" s="1"/>
  <c r="I116" i="2" s="1"/>
  <c r="J116" i="2" s="1"/>
  <c r="K116" i="2" s="1"/>
  <c r="L116" i="2" s="1"/>
  <c r="M116" i="2" s="1"/>
  <c r="N116" i="2" s="1"/>
  <c r="O116" i="2" s="1"/>
  <c r="P116" i="2" s="1"/>
  <c r="Q116" i="2" s="1"/>
  <c r="R116" i="2" s="1"/>
  <c r="S116" i="2" s="1"/>
  <c r="T116" i="2" s="1"/>
  <c r="U116" i="2" s="1"/>
  <c r="V116" i="2" s="1"/>
  <c r="W116" i="2" s="1"/>
  <c r="X116" i="2" s="1"/>
  <c r="Y116" i="2" s="1"/>
  <c r="Z116" i="2" s="1"/>
  <c r="AA116" i="2" s="1"/>
  <c r="AB116" i="2" s="1"/>
  <c r="AC116" i="2" s="1"/>
  <c r="AD116" i="2" s="1"/>
  <c r="AE116" i="2" s="1"/>
  <c r="AF116" i="2" s="1"/>
  <c r="AG116" i="2" s="1"/>
  <c r="AH116" i="2" s="1"/>
  <c r="AI116" i="2" s="1"/>
  <c r="AJ116" i="2" s="1"/>
  <c r="AK116" i="2" s="1"/>
  <c r="AL116" i="2" s="1"/>
  <c r="AM116" i="2" s="1"/>
  <c r="AN116" i="2" s="1"/>
  <c r="AO116" i="2" s="1"/>
  <c r="AP116" i="2" s="1"/>
  <c r="C106" i="2"/>
  <c r="C103" i="2" s="1"/>
  <c r="C109" i="2" s="1"/>
  <c r="C112" i="2" s="1"/>
  <c r="B7" i="3" s="1"/>
  <c r="C100" i="2"/>
  <c r="A96" i="2"/>
  <c r="A7" i="3" s="1"/>
  <c r="A110" i="2"/>
  <c r="C97" i="2"/>
  <c r="D97" i="2" s="1"/>
  <c r="C87" i="2"/>
  <c r="C84" i="2" s="1"/>
  <c r="C81" i="2"/>
  <c r="A77" i="2"/>
  <c r="A6" i="3" s="1"/>
  <c r="A91" i="2"/>
  <c r="C78" i="2"/>
  <c r="D78" i="2" s="1"/>
  <c r="E78" i="2" s="1"/>
  <c r="F78" i="2" s="1"/>
  <c r="G78" i="2" s="1"/>
  <c r="H78" i="2" s="1"/>
  <c r="I78" i="2" s="1"/>
  <c r="J78" i="2" s="1"/>
  <c r="K78" i="2" s="1"/>
  <c r="L78" i="2" s="1"/>
  <c r="M78" i="2" s="1"/>
  <c r="N78" i="2" s="1"/>
  <c r="O78" i="2" s="1"/>
  <c r="P78" i="2" s="1"/>
  <c r="Q78" i="2" s="1"/>
  <c r="R78" i="2" s="1"/>
  <c r="S78" i="2" s="1"/>
  <c r="T78" i="2" s="1"/>
  <c r="U78" i="2" s="1"/>
  <c r="V78" i="2" s="1"/>
  <c r="W78" i="2" s="1"/>
  <c r="X78" i="2" s="1"/>
  <c r="Y78" i="2" s="1"/>
  <c r="Z78" i="2" s="1"/>
  <c r="AA78" i="2" s="1"/>
  <c r="AB78" i="2" s="1"/>
  <c r="AC78" i="2" s="1"/>
  <c r="AD78" i="2" s="1"/>
  <c r="AE78" i="2" s="1"/>
  <c r="AF78" i="2" s="1"/>
  <c r="AG78" i="2" s="1"/>
  <c r="AH78" i="2" s="1"/>
  <c r="AI78" i="2" s="1"/>
  <c r="AJ78" i="2" s="1"/>
  <c r="AK78" i="2" s="1"/>
  <c r="AL78" i="2" s="1"/>
  <c r="AM78" i="2" s="1"/>
  <c r="AN78" i="2" s="1"/>
  <c r="AO78" i="2" s="1"/>
  <c r="AP78" i="2" s="1"/>
  <c r="C68" i="2"/>
  <c r="C65" i="2" s="1"/>
  <c r="C71" i="2" s="1"/>
  <c r="C74" i="2" s="1"/>
  <c r="B5" i="3" s="1"/>
  <c r="C62" i="2"/>
  <c r="A58" i="2"/>
  <c r="A65" i="2" s="1"/>
  <c r="A72" i="2"/>
  <c r="C59" i="2"/>
  <c r="D59" i="2" s="1"/>
  <c r="E59" i="2" s="1"/>
  <c r="F59" i="2" s="1"/>
  <c r="G59" i="2" s="1"/>
  <c r="H59" i="2" s="1"/>
  <c r="I59" i="2" s="1"/>
  <c r="J59" i="2" s="1"/>
  <c r="K59" i="2" s="1"/>
  <c r="L59" i="2" s="1"/>
  <c r="M59" i="2" s="1"/>
  <c r="N59" i="2" s="1"/>
  <c r="O59" i="2" s="1"/>
  <c r="P59" i="2" s="1"/>
  <c r="Q59" i="2" s="1"/>
  <c r="R59" i="2" s="1"/>
  <c r="S59" i="2" s="1"/>
  <c r="T59" i="2" s="1"/>
  <c r="U59" i="2" s="1"/>
  <c r="V59" i="2" s="1"/>
  <c r="W59" i="2" s="1"/>
  <c r="X59" i="2" s="1"/>
  <c r="Y59" i="2" s="1"/>
  <c r="Z59" i="2" s="1"/>
  <c r="AA59" i="2" s="1"/>
  <c r="AB59" i="2" s="1"/>
  <c r="AC59" i="2" s="1"/>
  <c r="AD59" i="2" s="1"/>
  <c r="AE59" i="2" s="1"/>
  <c r="AF59" i="2" s="1"/>
  <c r="AG59" i="2" s="1"/>
  <c r="AH59" i="2" s="1"/>
  <c r="AI59" i="2" s="1"/>
  <c r="AJ59" i="2" s="1"/>
  <c r="AK59" i="2" s="1"/>
  <c r="AL59" i="2" s="1"/>
  <c r="AM59" i="2" s="1"/>
  <c r="AN59" i="2" s="1"/>
  <c r="AO59" i="2" s="1"/>
  <c r="AP59" i="2" s="1"/>
  <c r="C49" i="2"/>
  <c r="D49" i="2" s="1"/>
  <c r="E49" i="2" s="1"/>
  <c r="F49" i="2" s="1"/>
  <c r="G49" i="2" s="1"/>
  <c r="H49" i="2" s="1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W49" i="2" s="1"/>
  <c r="X49" i="2" s="1"/>
  <c r="Y49" i="2" s="1"/>
  <c r="Z49" i="2" s="1"/>
  <c r="AA49" i="2" s="1"/>
  <c r="AB49" i="2" s="1"/>
  <c r="AC49" i="2" s="1"/>
  <c r="AD49" i="2" s="1"/>
  <c r="AE49" i="2" s="1"/>
  <c r="AF49" i="2" s="1"/>
  <c r="AG49" i="2" s="1"/>
  <c r="AH49" i="2" s="1"/>
  <c r="AI49" i="2" s="1"/>
  <c r="AJ49" i="2" s="1"/>
  <c r="AK49" i="2" s="1"/>
  <c r="AL49" i="2" s="1"/>
  <c r="AM49" i="2" s="1"/>
  <c r="AN49" i="2" s="1"/>
  <c r="AO49" i="2" s="1"/>
  <c r="AP49" i="2" s="1"/>
  <c r="C43" i="2"/>
  <c r="A39" i="2"/>
  <c r="A56" i="2" s="1"/>
  <c r="A53" i="2"/>
  <c r="C40" i="2"/>
  <c r="D40" i="2" s="1"/>
  <c r="E40" i="2" s="1"/>
  <c r="F40" i="2" s="1"/>
  <c r="G40" i="2" s="1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AA40" i="2" s="1"/>
  <c r="AB40" i="2" s="1"/>
  <c r="AC40" i="2" s="1"/>
  <c r="AD40" i="2" s="1"/>
  <c r="AE40" i="2" s="1"/>
  <c r="AF40" i="2" s="1"/>
  <c r="AG40" i="2" s="1"/>
  <c r="AH40" i="2" s="1"/>
  <c r="AI40" i="2" s="1"/>
  <c r="AJ40" i="2" s="1"/>
  <c r="AK40" i="2" s="1"/>
  <c r="AL40" i="2" s="1"/>
  <c r="AM40" i="2" s="1"/>
  <c r="AN40" i="2" s="1"/>
  <c r="AO40" i="2" s="1"/>
  <c r="AP40" i="2" s="1"/>
  <c r="C30" i="2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AI30" i="2" s="1"/>
  <c r="AJ30" i="2" s="1"/>
  <c r="AK30" i="2" s="1"/>
  <c r="AL30" i="2" s="1"/>
  <c r="AM30" i="2" s="1"/>
  <c r="AN30" i="2" s="1"/>
  <c r="AO30" i="2" s="1"/>
  <c r="AP30" i="2" s="1"/>
  <c r="C24" i="2"/>
  <c r="A20" i="2"/>
  <c r="A33" i="2" s="1"/>
  <c r="A34" i="2"/>
  <c r="C21" i="2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AH21" i="2" s="1"/>
  <c r="AI21" i="2" s="1"/>
  <c r="AJ21" i="2" s="1"/>
  <c r="AK21" i="2" s="1"/>
  <c r="AL21" i="2" s="1"/>
  <c r="AM21" i="2" s="1"/>
  <c r="AN21" i="2" s="1"/>
  <c r="AO21" i="2" s="1"/>
  <c r="AP21" i="2" s="1"/>
  <c r="A15" i="2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A1" i="2"/>
  <c r="A18" i="2" s="1"/>
  <c r="C5" i="2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G185" i="2" l="1"/>
  <c r="G188" i="2" s="1"/>
  <c r="F11" i="3" s="1"/>
  <c r="D160" i="2"/>
  <c r="D166" i="2" s="1"/>
  <c r="D169" i="2" s="1"/>
  <c r="C166" i="2"/>
  <c r="C169" i="2" s="1"/>
  <c r="B10" i="3" s="1"/>
  <c r="D390" i="2"/>
  <c r="E390" i="2" s="1"/>
  <c r="F390" i="2" s="1"/>
  <c r="G390" i="2" s="1"/>
  <c r="H390" i="2" s="1"/>
  <c r="I390" i="2" s="1"/>
  <c r="J390" i="2" s="1"/>
  <c r="K390" i="2" s="1"/>
  <c r="L390" i="2" s="1"/>
  <c r="M390" i="2" s="1"/>
  <c r="N390" i="2" s="1"/>
  <c r="O390" i="2" s="1"/>
  <c r="P390" i="2" s="1"/>
  <c r="Q390" i="2" s="1"/>
  <c r="R390" i="2" s="1"/>
  <c r="S390" i="2" s="1"/>
  <c r="T390" i="2" s="1"/>
  <c r="U390" i="2" s="1"/>
  <c r="V390" i="2" s="1"/>
  <c r="W390" i="2" s="1"/>
  <c r="X390" i="2" s="1"/>
  <c r="Y390" i="2" s="1"/>
  <c r="Z390" i="2" s="1"/>
  <c r="AA390" i="2" s="1"/>
  <c r="AB390" i="2" s="1"/>
  <c r="AC390" i="2" s="1"/>
  <c r="AD390" i="2" s="1"/>
  <c r="AE390" i="2" s="1"/>
  <c r="AF390" i="2" s="1"/>
  <c r="AG390" i="2" s="1"/>
  <c r="AH390" i="2" s="1"/>
  <c r="AI390" i="2" s="1"/>
  <c r="AJ390" i="2" s="1"/>
  <c r="AK390" i="2" s="1"/>
  <c r="AL390" i="2" s="1"/>
  <c r="AM390" i="2" s="1"/>
  <c r="AN390" i="2" s="1"/>
  <c r="AO390" i="2" s="1"/>
  <c r="AP390" i="2" s="1"/>
  <c r="D309" i="2"/>
  <c r="E309" i="2" s="1"/>
  <c r="F309" i="2" s="1"/>
  <c r="G309" i="2" s="1"/>
  <c r="H309" i="2" s="1"/>
  <c r="I309" i="2" s="1"/>
  <c r="J309" i="2" s="1"/>
  <c r="K309" i="2" s="1"/>
  <c r="L309" i="2" s="1"/>
  <c r="M309" i="2" s="1"/>
  <c r="N309" i="2" s="1"/>
  <c r="O309" i="2" s="1"/>
  <c r="P309" i="2" s="1"/>
  <c r="Q309" i="2" s="1"/>
  <c r="R309" i="2" s="1"/>
  <c r="S309" i="2" s="1"/>
  <c r="T309" i="2" s="1"/>
  <c r="U309" i="2" s="1"/>
  <c r="V309" i="2" s="1"/>
  <c r="W309" i="2" s="1"/>
  <c r="X309" i="2" s="1"/>
  <c r="Y309" i="2" s="1"/>
  <c r="Z309" i="2" s="1"/>
  <c r="AA309" i="2" s="1"/>
  <c r="AB309" i="2" s="1"/>
  <c r="AC309" i="2" s="1"/>
  <c r="AD309" i="2" s="1"/>
  <c r="AE309" i="2" s="1"/>
  <c r="AF309" i="2" s="1"/>
  <c r="AG309" i="2" s="1"/>
  <c r="AH309" i="2" s="1"/>
  <c r="AI309" i="2" s="1"/>
  <c r="AJ309" i="2" s="1"/>
  <c r="AK309" i="2" s="1"/>
  <c r="AL309" i="2" s="1"/>
  <c r="AM309" i="2" s="1"/>
  <c r="AN309" i="2" s="1"/>
  <c r="AO309" i="2" s="1"/>
  <c r="AP309" i="2" s="1"/>
  <c r="D252" i="2"/>
  <c r="E252" i="2" s="1"/>
  <c r="F252" i="2" s="1"/>
  <c r="G252" i="2" s="1"/>
  <c r="H252" i="2" s="1"/>
  <c r="I252" i="2" s="1"/>
  <c r="J252" i="2" s="1"/>
  <c r="K252" i="2" s="1"/>
  <c r="L252" i="2" s="1"/>
  <c r="M252" i="2" s="1"/>
  <c r="N252" i="2" s="1"/>
  <c r="O252" i="2" s="1"/>
  <c r="P252" i="2" s="1"/>
  <c r="Q252" i="2" s="1"/>
  <c r="R252" i="2" s="1"/>
  <c r="S252" i="2" s="1"/>
  <c r="T252" i="2" s="1"/>
  <c r="U252" i="2" s="1"/>
  <c r="V252" i="2" s="1"/>
  <c r="W252" i="2" s="1"/>
  <c r="X252" i="2" s="1"/>
  <c r="Y252" i="2" s="1"/>
  <c r="Z252" i="2" s="1"/>
  <c r="AA252" i="2" s="1"/>
  <c r="AB252" i="2" s="1"/>
  <c r="AC252" i="2" s="1"/>
  <c r="AD252" i="2" s="1"/>
  <c r="AE252" i="2" s="1"/>
  <c r="AF252" i="2" s="1"/>
  <c r="AG252" i="2" s="1"/>
  <c r="AH252" i="2" s="1"/>
  <c r="AI252" i="2" s="1"/>
  <c r="AJ252" i="2" s="1"/>
  <c r="AK252" i="2" s="1"/>
  <c r="AL252" i="2" s="1"/>
  <c r="AM252" i="2" s="1"/>
  <c r="AN252" i="2" s="1"/>
  <c r="AO252" i="2" s="1"/>
  <c r="AP252" i="2" s="1"/>
  <c r="D290" i="2"/>
  <c r="E290" i="2" s="1"/>
  <c r="F290" i="2" s="1"/>
  <c r="G290" i="2" s="1"/>
  <c r="H290" i="2" s="1"/>
  <c r="I290" i="2" s="1"/>
  <c r="J290" i="2" s="1"/>
  <c r="K290" i="2" s="1"/>
  <c r="L290" i="2" s="1"/>
  <c r="M290" i="2" s="1"/>
  <c r="N290" i="2" s="1"/>
  <c r="O290" i="2" s="1"/>
  <c r="P290" i="2" s="1"/>
  <c r="Q290" i="2" s="1"/>
  <c r="R290" i="2" s="1"/>
  <c r="S290" i="2" s="1"/>
  <c r="T290" i="2" s="1"/>
  <c r="U290" i="2" s="1"/>
  <c r="V290" i="2" s="1"/>
  <c r="W290" i="2" s="1"/>
  <c r="X290" i="2" s="1"/>
  <c r="Y290" i="2" s="1"/>
  <c r="Z290" i="2" s="1"/>
  <c r="AA290" i="2" s="1"/>
  <c r="AB290" i="2" s="1"/>
  <c r="AC290" i="2" s="1"/>
  <c r="AD290" i="2" s="1"/>
  <c r="AE290" i="2" s="1"/>
  <c r="AF290" i="2" s="1"/>
  <c r="AG290" i="2" s="1"/>
  <c r="AH290" i="2" s="1"/>
  <c r="AI290" i="2" s="1"/>
  <c r="AJ290" i="2" s="1"/>
  <c r="AK290" i="2" s="1"/>
  <c r="AL290" i="2" s="1"/>
  <c r="AM290" i="2" s="1"/>
  <c r="AN290" i="2" s="1"/>
  <c r="AO290" i="2" s="1"/>
  <c r="AP290" i="2" s="1"/>
  <c r="D138" i="2"/>
  <c r="E138" i="2" s="1"/>
  <c r="F138" i="2" s="1"/>
  <c r="G138" i="2" s="1"/>
  <c r="H138" i="2" s="1"/>
  <c r="I138" i="2" s="1"/>
  <c r="J138" i="2" s="1"/>
  <c r="K138" i="2" s="1"/>
  <c r="L138" i="2" s="1"/>
  <c r="M138" i="2" s="1"/>
  <c r="N138" i="2" s="1"/>
  <c r="O138" i="2" s="1"/>
  <c r="P138" i="2" s="1"/>
  <c r="Q138" i="2" s="1"/>
  <c r="R138" i="2" s="1"/>
  <c r="S138" i="2" s="1"/>
  <c r="T138" i="2" s="1"/>
  <c r="U138" i="2" s="1"/>
  <c r="V138" i="2" s="1"/>
  <c r="W138" i="2" s="1"/>
  <c r="X138" i="2" s="1"/>
  <c r="Y138" i="2" s="1"/>
  <c r="Z138" i="2" s="1"/>
  <c r="AA138" i="2" s="1"/>
  <c r="AB138" i="2" s="1"/>
  <c r="AC138" i="2" s="1"/>
  <c r="AD138" i="2" s="1"/>
  <c r="AE138" i="2" s="1"/>
  <c r="AF138" i="2" s="1"/>
  <c r="AG138" i="2" s="1"/>
  <c r="AH138" i="2" s="1"/>
  <c r="AI138" i="2" s="1"/>
  <c r="AJ138" i="2" s="1"/>
  <c r="AK138" i="2" s="1"/>
  <c r="AL138" i="2" s="1"/>
  <c r="AM138" i="2" s="1"/>
  <c r="AN138" i="2" s="1"/>
  <c r="AO138" i="2" s="1"/>
  <c r="AP138" i="2" s="1"/>
  <c r="D328" i="2"/>
  <c r="E328" i="2" s="1"/>
  <c r="F328" i="2" s="1"/>
  <c r="G328" i="2" s="1"/>
  <c r="H328" i="2" s="1"/>
  <c r="I328" i="2" s="1"/>
  <c r="J328" i="2" s="1"/>
  <c r="K328" i="2" s="1"/>
  <c r="L328" i="2" s="1"/>
  <c r="M328" i="2" s="1"/>
  <c r="N328" i="2" s="1"/>
  <c r="O328" i="2" s="1"/>
  <c r="P328" i="2" s="1"/>
  <c r="Q328" i="2" s="1"/>
  <c r="R328" i="2" s="1"/>
  <c r="S328" i="2" s="1"/>
  <c r="T328" i="2" s="1"/>
  <c r="U328" i="2" s="1"/>
  <c r="V328" i="2" s="1"/>
  <c r="W328" i="2" s="1"/>
  <c r="X328" i="2" s="1"/>
  <c r="Y328" i="2" s="1"/>
  <c r="Z328" i="2" s="1"/>
  <c r="AA328" i="2" s="1"/>
  <c r="AB328" i="2" s="1"/>
  <c r="AC328" i="2" s="1"/>
  <c r="AD328" i="2" s="1"/>
  <c r="AE328" i="2" s="1"/>
  <c r="AF328" i="2" s="1"/>
  <c r="AG328" i="2" s="1"/>
  <c r="AH328" i="2" s="1"/>
  <c r="AI328" i="2" s="1"/>
  <c r="AJ328" i="2" s="1"/>
  <c r="AK328" i="2" s="1"/>
  <c r="AL328" i="2" s="1"/>
  <c r="AM328" i="2" s="1"/>
  <c r="AN328" i="2" s="1"/>
  <c r="AO328" i="2" s="1"/>
  <c r="AP328" i="2" s="1"/>
  <c r="D119" i="2"/>
  <c r="E119" i="2" s="1"/>
  <c r="F119" i="2" s="1"/>
  <c r="G119" i="2" s="1"/>
  <c r="H119" i="2" s="1"/>
  <c r="I119" i="2" s="1"/>
  <c r="J119" i="2" s="1"/>
  <c r="K119" i="2" s="1"/>
  <c r="L119" i="2" s="1"/>
  <c r="M119" i="2" s="1"/>
  <c r="N119" i="2" s="1"/>
  <c r="O119" i="2" s="1"/>
  <c r="P119" i="2" s="1"/>
  <c r="Q119" i="2" s="1"/>
  <c r="R119" i="2" s="1"/>
  <c r="S119" i="2" s="1"/>
  <c r="T119" i="2" s="1"/>
  <c r="U119" i="2" s="1"/>
  <c r="V119" i="2" s="1"/>
  <c r="W119" i="2" s="1"/>
  <c r="X119" i="2" s="1"/>
  <c r="Y119" i="2" s="1"/>
  <c r="Z119" i="2" s="1"/>
  <c r="AA119" i="2" s="1"/>
  <c r="AB119" i="2" s="1"/>
  <c r="AC119" i="2" s="1"/>
  <c r="AD119" i="2" s="1"/>
  <c r="AE119" i="2" s="1"/>
  <c r="AF119" i="2" s="1"/>
  <c r="AG119" i="2" s="1"/>
  <c r="AH119" i="2" s="1"/>
  <c r="AI119" i="2" s="1"/>
  <c r="AJ119" i="2" s="1"/>
  <c r="AK119" i="2" s="1"/>
  <c r="AL119" i="2" s="1"/>
  <c r="AM119" i="2" s="1"/>
  <c r="AN119" i="2" s="1"/>
  <c r="AO119" i="2" s="1"/>
  <c r="AP119" i="2" s="1"/>
  <c r="D334" i="2"/>
  <c r="E334" i="2" s="1"/>
  <c r="F334" i="2" s="1"/>
  <c r="G334" i="2" s="1"/>
  <c r="H334" i="2" s="1"/>
  <c r="I334" i="2" s="1"/>
  <c r="J334" i="2" s="1"/>
  <c r="K334" i="2" s="1"/>
  <c r="L334" i="2" s="1"/>
  <c r="M334" i="2" s="1"/>
  <c r="N334" i="2" s="1"/>
  <c r="O334" i="2" s="1"/>
  <c r="P334" i="2" s="1"/>
  <c r="Q334" i="2" s="1"/>
  <c r="R334" i="2" s="1"/>
  <c r="S334" i="2" s="1"/>
  <c r="T334" i="2" s="1"/>
  <c r="U334" i="2" s="1"/>
  <c r="V334" i="2" s="1"/>
  <c r="W334" i="2" s="1"/>
  <c r="X334" i="2" s="1"/>
  <c r="Y334" i="2" s="1"/>
  <c r="Z334" i="2" s="1"/>
  <c r="AA334" i="2" s="1"/>
  <c r="AB334" i="2" s="1"/>
  <c r="AC334" i="2" s="1"/>
  <c r="AD334" i="2" s="1"/>
  <c r="AE334" i="2" s="1"/>
  <c r="AF334" i="2" s="1"/>
  <c r="AG334" i="2" s="1"/>
  <c r="AH334" i="2" s="1"/>
  <c r="AI334" i="2" s="1"/>
  <c r="AJ334" i="2" s="1"/>
  <c r="AK334" i="2" s="1"/>
  <c r="AL334" i="2" s="1"/>
  <c r="AM334" i="2" s="1"/>
  <c r="AN334" i="2" s="1"/>
  <c r="AO334" i="2" s="1"/>
  <c r="AP334" i="2" s="1"/>
  <c r="D271" i="2"/>
  <c r="C350" i="2"/>
  <c r="A9" i="3"/>
  <c r="D106" i="2"/>
  <c r="E106" i="2" s="1"/>
  <c r="F106" i="2" s="1"/>
  <c r="G106" i="2" s="1"/>
  <c r="H106" i="2" s="1"/>
  <c r="I106" i="2" s="1"/>
  <c r="J106" i="2" s="1"/>
  <c r="K106" i="2" s="1"/>
  <c r="L106" i="2" s="1"/>
  <c r="M106" i="2" s="1"/>
  <c r="N106" i="2" s="1"/>
  <c r="O106" i="2" s="1"/>
  <c r="P106" i="2" s="1"/>
  <c r="Q106" i="2" s="1"/>
  <c r="R106" i="2" s="1"/>
  <c r="S106" i="2" s="1"/>
  <c r="T106" i="2" s="1"/>
  <c r="U106" i="2" s="1"/>
  <c r="V106" i="2" s="1"/>
  <c r="W106" i="2" s="1"/>
  <c r="X106" i="2" s="1"/>
  <c r="Y106" i="2" s="1"/>
  <c r="Z106" i="2" s="1"/>
  <c r="AA106" i="2" s="1"/>
  <c r="AB106" i="2" s="1"/>
  <c r="AC106" i="2" s="1"/>
  <c r="AD106" i="2" s="1"/>
  <c r="AE106" i="2" s="1"/>
  <c r="AF106" i="2" s="1"/>
  <c r="AG106" i="2" s="1"/>
  <c r="AH106" i="2" s="1"/>
  <c r="AI106" i="2" s="1"/>
  <c r="AJ106" i="2" s="1"/>
  <c r="AK106" i="2" s="1"/>
  <c r="AL106" i="2" s="1"/>
  <c r="AM106" i="2" s="1"/>
  <c r="AN106" i="2" s="1"/>
  <c r="AO106" i="2" s="1"/>
  <c r="AP106" i="2" s="1"/>
  <c r="A375" i="2"/>
  <c r="A103" i="2"/>
  <c r="C293" i="2"/>
  <c r="D87" i="2"/>
  <c r="E87" i="2" s="1"/>
  <c r="F87" i="2" s="1"/>
  <c r="G87" i="2" s="1"/>
  <c r="H87" i="2" s="1"/>
  <c r="I87" i="2" s="1"/>
  <c r="J87" i="2" s="1"/>
  <c r="K87" i="2" s="1"/>
  <c r="L87" i="2" s="1"/>
  <c r="M87" i="2" s="1"/>
  <c r="N87" i="2" s="1"/>
  <c r="O87" i="2" s="1"/>
  <c r="P87" i="2" s="1"/>
  <c r="Q87" i="2" s="1"/>
  <c r="R87" i="2" s="1"/>
  <c r="S87" i="2" s="1"/>
  <c r="T87" i="2" s="1"/>
  <c r="U87" i="2" s="1"/>
  <c r="V87" i="2" s="1"/>
  <c r="W87" i="2" s="1"/>
  <c r="X87" i="2" s="1"/>
  <c r="Y87" i="2" s="1"/>
  <c r="Z87" i="2" s="1"/>
  <c r="AA87" i="2" s="1"/>
  <c r="AB87" i="2" s="1"/>
  <c r="AC87" i="2" s="1"/>
  <c r="AD87" i="2" s="1"/>
  <c r="AE87" i="2" s="1"/>
  <c r="AF87" i="2" s="1"/>
  <c r="AG87" i="2" s="1"/>
  <c r="AH87" i="2" s="1"/>
  <c r="AI87" i="2" s="1"/>
  <c r="AJ87" i="2" s="1"/>
  <c r="AK87" i="2" s="1"/>
  <c r="AL87" i="2" s="1"/>
  <c r="AM87" i="2" s="1"/>
  <c r="AN87" i="2" s="1"/>
  <c r="AO87" i="2" s="1"/>
  <c r="AP87" i="2" s="1"/>
  <c r="D239" i="2"/>
  <c r="E239" i="2" s="1"/>
  <c r="F239" i="2" s="1"/>
  <c r="G239" i="2" s="1"/>
  <c r="H239" i="2" s="1"/>
  <c r="I239" i="2" s="1"/>
  <c r="J239" i="2" s="1"/>
  <c r="K239" i="2" s="1"/>
  <c r="L239" i="2" s="1"/>
  <c r="M239" i="2" s="1"/>
  <c r="N239" i="2" s="1"/>
  <c r="O239" i="2" s="1"/>
  <c r="P239" i="2" s="1"/>
  <c r="Q239" i="2" s="1"/>
  <c r="R239" i="2" s="1"/>
  <c r="S239" i="2" s="1"/>
  <c r="T239" i="2" s="1"/>
  <c r="U239" i="2" s="1"/>
  <c r="V239" i="2" s="1"/>
  <c r="W239" i="2" s="1"/>
  <c r="X239" i="2" s="1"/>
  <c r="Y239" i="2" s="1"/>
  <c r="Z239" i="2" s="1"/>
  <c r="AA239" i="2" s="1"/>
  <c r="AB239" i="2" s="1"/>
  <c r="AC239" i="2" s="1"/>
  <c r="AD239" i="2" s="1"/>
  <c r="AE239" i="2" s="1"/>
  <c r="AF239" i="2" s="1"/>
  <c r="AG239" i="2" s="1"/>
  <c r="AH239" i="2" s="1"/>
  <c r="AI239" i="2" s="1"/>
  <c r="AJ239" i="2" s="1"/>
  <c r="AK239" i="2" s="1"/>
  <c r="AL239" i="2" s="1"/>
  <c r="AM239" i="2" s="1"/>
  <c r="AN239" i="2" s="1"/>
  <c r="AO239" i="2" s="1"/>
  <c r="AP239" i="2" s="1"/>
  <c r="C217" i="2"/>
  <c r="A109" i="2"/>
  <c r="A246" i="2"/>
  <c r="D277" i="2"/>
  <c r="E277" i="2" s="1"/>
  <c r="F277" i="2" s="1"/>
  <c r="G277" i="2" s="1"/>
  <c r="H277" i="2" s="1"/>
  <c r="I277" i="2" s="1"/>
  <c r="J277" i="2" s="1"/>
  <c r="K277" i="2" s="1"/>
  <c r="L277" i="2" s="1"/>
  <c r="M277" i="2" s="1"/>
  <c r="N277" i="2" s="1"/>
  <c r="O277" i="2" s="1"/>
  <c r="P277" i="2" s="1"/>
  <c r="Q277" i="2" s="1"/>
  <c r="R277" i="2" s="1"/>
  <c r="S277" i="2" s="1"/>
  <c r="T277" i="2" s="1"/>
  <c r="U277" i="2" s="1"/>
  <c r="V277" i="2" s="1"/>
  <c r="W277" i="2" s="1"/>
  <c r="X277" i="2" s="1"/>
  <c r="Y277" i="2" s="1"/>
  <c r="Z277" i="2" s="1"/>
  <c r="AA277" i="2" s="1"/>
  <c r="AB277" i="2" s="1"/>
  <c r="AC277" i="2" s="1"/>
  <c r="AD277" i="2" s="1"/>
  <c r="AE277" i="2" s="1"/>
  <c r="AF277" i="2" s="1"/>
  <c r="AG277" i="2" s="1"/>
  <c r="AH277" i="2" s="1"/>
  <c r="AI277" i="2" s="1"/>
  <c r="AJ277" i="2" s="1"/>
  <c r="AK277" i="2" s="1"/>
  <c r="AL277" i="2" s="1"/>
  <c r="AM277" i="2" s="1"/>
  <c r="AN277" i="2" s="1"/>
  <c r="AO277" i="2" s="1"/>
  <c r="AP277" i="2" s="1"/>
  <c r="A14" i="3"/>
  <c r="A274" i="2"/>
  <c r="A94" i="2"/>
  <c r="A236" i="2"/>
  <c r="A19" i="3"/>
  <c r="A331" i="2"/>
  <c r="C369" i="2"/>
  <c r="A113" i="2"/>
  <c r="A16" i="3"/>
  <c r="A280" i="2"/>
  <c r="A337" i="2"/>
  <c r="A12" i="3"/>
  <c r="A265" i="2"/>
  <c r="A360" i="2"/>
  <c r="A20" i="3"/>
  <c r="A15" i="3"/>
  <c r="A18" i="3"/>
  <c r="A13" i="3"/>
  <c r="A350" i="2"/>
  <c r="A21" i="3"/>
  <c r="A8" i="3"/>
  <c r="A17" i="3"/>
  <c r="D201" i="2"/>
  <c r="E201" i="2" s="1"/>
  <c r="F201" i="2" s="1"/>
  <c r="G201" i="2" s="1"/>
  <c r="H201" i="2" s="1"/>
  <c r="I201" i="2" s="1"/>
  <c r="J201" i="2" s="1"/>
  <c r="K201" i="2" s="1"/>
  <c r="L201" i="2" s="1"/>
  <c r="M201" i="2" s="1"/>
  <c r="N201" i="2" s="1"/>
  <c r="O201" i="2" s="1"/>
  <c r="P201" i="2" s="1"/>
  <c r="Q201" i="2" s="1"/>
  <c r="R201" i="2" s="1"/>
  <c r="S201" i="2" s="1"/>
  <c r="T201" i="2" s="1"/>
  <c r="U201" i="2" s="1"/>
  <c r="V201" i="2" s="1"/>
  <c r="W201" i="2" s="1"/>
  <c r="X201" i="2" s="1"/>
  <c r="Y201" i="2" s="1"/>
  <c r="Z201" i="2" s="1"/>
  <c r="AA201" i="2" s="1"/>
  <c r="AB201" i="2" s="1"/>
  <c r="AC201" i="2" s="1"/>
  <c r="AD201" i="2" s="1"/>
  <c r="AE201" i="2" s="1"/>
  <c r="AF201" i="2" s="1"/>
  <c r="AG201" i="2" s="1"/>
  <c r="AH201" i="2" s="1"/>
  <c r="AI201" i="2" s="1"/>
  <c r="AJ201" i="2" s="1"/>
  <c r="AK201" i="2" s="1"/>
  <c r="AL201" i="2" s="1"/>
  <c r="AM201" i="2" s="1"/>
  <c r="AN201" i="2" s="1"/>
  <c r="AO201" i="2" s="1"/>
  <c r="AP201" i="2" s="1"/>
  <c r="A255" i="2"/>
  <c r="D214" i="2"/>
  <c r="D258" i="2"/>
  <c r="E258" i="2" s="1"/>
  <c r="F258" i="2" s="1"/>
  <c r="G258" i="2" s="1"/>
  <c r="H258" i="2" s="1"/>
  <c r="I258" i="2" s="1"/>
  <c r="J258" i="2" s="1"/>
  <c r="K258" i="2" s="1"/>
  <c r="L258" i="2" s="1"/>
  <c r="M258" i="2" s="1"/>
  <c r="N258" i="2" s="1"/>
  <c r="O258" i="2" s="1"/>
  <c r="P258" i="2" s="1"/>
  <c r="Q258" i="2" s="1"/>
  <c r="R258" i="2" s="1"/>
  <c r="S258" i="2" s="1"/>
  <c r="T258" i="2" s="1"/>
  <c r="U258" i="2" s="1"/>
  <c r="V258" i="2" s="1"/>
  <c r="W258" i="2" s="1"/>
  <c r="X258" i="2" s="1"/>
  <c r="Y258" i="2" s="1"/>
  <c r="Z258" i="2" s="1"/>
  <c r="AA258" i="2" s="1"/>
  <c r="AB258" i="2" s="1"/>
  <c r="AC258" i="2" s="1"/>
  <c r="AD258" i="2" s="1"/>
  <c r="AE258" i="2" s="1"/>
  <c r="AF258" i="2" s="1"/>
  <c r="AG258" i="2" s="1"/>
  <c r="AH258" i="2" s="1"/>
  <c r="AI258" i="2" s="1"/>
  <c r="AJ258" i="2" s="1"/>
  <c r="AK258" i="2" s="1"/>
  <c r="AL258" i="2" s="1"/>
  <c r="AM258" i="2" s="1"/>
  <c r="AN258" i="2" s="1"/>
  <c r="AO258" i="2" s="1"/>
  <c r="AP258" i="2" s="1"/>
  <c r="D366" i="2"/>
  <c r="A369" i="2"/>
  <c r="C90" i="2"/>
  <c r="C93" i="2" s="1"/>
  <c r="B6" i="3" s="1"/>
  <c r="E363" i="2"/>
  <c r="F363" i="2" s="1"/>
  <c r="G363" i="2" s="1"/>
  <c r="H363" i="2" s="1"/>
  <c r="I363" i="2" s="1"/>
  <c r="J363" i="2" s="1"/>
  <c r="K363" i="2" s="1"/>
  <c r="L363" i="2" s="1"/>
  <c r="M363" i="2" s="1"/>
  <c r="N363" i="2" s="1"/>
  <c r="O363" i="2" s="1"/>
  <c r="P363" i="2" s="1"/>
  <c r="Q363" i="2" s="1"/>
  <c r="R363" i="2" s="1"/>
  <c r="S363" i="2" s="1"/>
  <c r="T363" i="2" s="1"/>
  <c r="U363" i="2" s="1"/>
  <c r="V363" i="2" s="1"/>
  <c r="W363" i="2" s="1"/>
  <c r="X363" i="2" s="1"/>
  <c r="Y363" i="2" s="1"/>
  <c r="Z363" i="2" s="1"/>
  <c r="AA363" i="2" s="1"/>
  <c r="AB363" i="2" s="1"/>
  <c r="AC363" i="2" s="1"/>
  <c r="AD363" i="2" s="1"/>
  <c r="AE363" i="2" s="1"/>
  <c r="AF363" i="2" s="1"/>
  <c r="AG363" i="2" s="1"/>
  <c r="AH363" i="2" s="1"/>
  <c r="AI363" i="2" s="1"/>
  <c r="AJ363" i="2" s="1"/>
  <c r="AK363" i="2" s="1"/>
  <c r="AL363" i="2" s="1"/>
  <c r="AM363" i="2" s="1"/>
  <c r="AN363" i="2" s="1"/>
  <c r="AO363" i="2" s="1"/>
  <c r="AP363" i="2" s="1"/>
  <c r="A370" i="2"/>
  <c r="A366" i="2"/>
  <c r="A372" i="2"/>
  <c r="A378" i="2"/>
  <c r="A367" i="2"/>
  <c r="A373" i="2"/>
  <c r="D347" i="2"/>
  <c r="E344" i="2"/>
  <c r="F344" i="2" s="1"/>
  <c r="G344" i="2" s="1"/>
  <c r="H344" i="2" s="1"/>
  <c r="I344" i="2" s="1"/>
  <c r="J344" i="2" s="1"/>
  <c r="K344" i="2" s="1"/>
  <c r="L344" i="2" s="1"/>
  <c r="M344" i="2" s="1"/>
  <c r="N344" i="2" s="1"/>
  <c r="O344" i="2" s="1"/>
  <c r="P344" i="2" s="1"/>
  <c r="Q344" i="2" s="1"/>
  <c r="R344" i="2" s="1"/>
  <c r="S344" i="2" s="1"/>
  <c r="T344" i="2" s="1"/>
  <c r="U344" i="2" s="1"/>
  <c r="V344" i="2" s="1"/>
  <c r="W344" i="2" s="1"/>
  <c r="X344" i="2" s="1"/>
  <c r="Y344" i="2" s="1"/>
  <c r="Z344" i="2" s="1"/>
  <c r="AA344" i="2" s="1"/>
  <c r="AB344" i="2" s="1"/>
  <c r="AC344" i="2" s="1"/>
  <c r="AD344" i="2" s="1"/>
  <c r="AE344" i="2" s="1"/>
  <c r="AF344" i="2" s="1"/>
  <c r="AG344" i="2" s="1"/>
  <c r="AH344" i="2" s="1"/>
  <c r="AI344" i="2" s="1"/>
  <c r="AJ344" i="2" s="1"/>
  <c r="AK344" i="2" s="1"/>
  <c r="AL344" i="2" s="1"/>
  <c r="AM344" i="2" s="1"/>
  <c r="AN344" i="2" s="1"/>
  <c r="AO344" i="2" s="1"/>
  <c r="AP344" i="2" s="1"/>
  <c r="A351" i="2"/>
  <c r="A347" i="2"/>
  <c r="A353" i="2"/>
  <c r="A359" i="2"/>
  <c r="A348" i="2"/>
  <c r="A354" i="2"/>
  <c r="A332" i="2"/>
  <c r="A328" i="2"/>
  <c r="A334" i="2"/>
  <c r="A340" i="2"/>
  <c r="A329" i="2"/>
  <c r="A335" i="2"/>
  <c r="D315" i="2"/>
  <c r="E315" i="2" s="1"/>
  <c r="F315" i="2" s="1"/>
  <c r="G315" i="2" s="1"/>
  <c r="H315" i="2" s="1"/>
  <c r="I315" i="2" s="1"/>
  <c r="J315" i="2" s="1"/>
  <c r="K315" i="2" s="1"/>
  <c r="L315" i="2" s="1"/>
  <c r="M315" i="2" s="1"/>
  <c r="N315" i="2" s="1"/>
  <c r="O315" i="2" s="1"/>
  <c r="P315" i="2" s="1"/>
  <c r="Q315" i="2" s="1"/>
  <c r="R315" i="2" s="1"/>
  <c r="S315" i="2" s="1"/>
  <c r="T315" i="2" s="1"/>
  <c r="U315" i="2" s="1"/>
  <c r="V315" i="2" s="1"/>
  <c r="W315" i="2" s="1"/>
  <c r="X315" i="2" s="1"/>
  <c r="Y315" i="2" s="1"/>
  <c r="Z315" i="2" s="1"/>
  <c r="AA315" i="2" s="1"/>
  <c r="AB315" i="2" s="1"/>
  <c r="AC315" i="2" s="1"/>
  <c r="AD315" i="2" s="1"/>
  <c r="AE315" i="2" s="1"/>
  <c r="AF315" i="2" s="1"/>
  <c r="AG315" i="2" s="1"/>
  <c r="AH315" i="2" s="1"/>
  <c r="AI315" i="2" s="1"/>
  <c r="AJ315" i="2" s="1"/>
  <c r="AK315" i="2" s="1"/>
  <c r="AL315" i="2" s="1"/>
  <c r="AM315" i="2" s="1"/>
  <c r="AN315" i="2" s="1"/>
  <c r="AO315" i="2" s="1"/>
  <c r="AP315" i="2" s="1"/>
  <c r="A312" i="2"/>
  <c r="A318" i="2"/>
  <c r="A313" i="2"/>
  <c r="A309" i="2"/>
  <c r="A315" i="2"/>
  <c r="A321" i="2"/>
  <c r="A310" i="2"/>
  <c r="A316" i="2"/>
  <c r="A299" i="2"/>
  <c r="E296" i="2"/>
  <c r="F296" i="2" s="1"/>
  <c r="G296" i="2" s="1"/>
  <c r="H296" i="2" s="1"/>
  <c r="I296" i="2" s="1"/>
  <c r="J296" i="2" s="1"/>
  <c r="K296" i="2" s="1"/>
  <c r="L296" i="2" s="1"/>
  <c r="M296" i="2" s="1"/>
  <c r="N296" i="2" s="1"/>
  <c r="O296" i="2" s="1"/>
  <c r="P296" i="2" s="1"/>
  <c r="Q296" i="2" s="1"/>
  <c r="R296" i="2" s="1"/>
  <c r="S296" i="2" s="1"/>
  <c r="T296" i="2" s="1"/>
  <c r="U296" i="2" s="1"/>
  <c r="V296" i="2" s="1"/>
  <c r="W296" i="2" s="1"/>
  <c r="X296" i="2" s="1"/>
  <c r="Y296" i="2" s="1"/>
  <c r="Z296" i="2" s="1"/>
  <c r="AA296" i="2" s="1"/>
  <c r="AB296" i="2" s="1"/>
  <c r="AC296" i="2" s="1"/>
  <c r="AD296" i="2" s="1"/>
  <c r="AE296" i="2" s="1"/>
  <c r="AF296" i="2" s="1"/>
  <c r="AG296" i="2" s="1"/>
  <c r="AH296" i="2" s="1"/>
  <c r="AI296" i="2" s="1"/>
  <c r="AJ296" i="2" s="1"/>
  <c r="AK296" i="2" s="1"/>
  <c r="AL296" i="2" s="1"/>
  <c r="AM296" i="2" s="1"/>
  <c r="AN296" i="2" s="1"/>
  <c r="AO296" i="2" s="1"/>
  <c r="AP296" i="2" s="1"/>
  <c r="A293" i="2"/>
  <c r="A294" i="2"/>
  <c r="A290" i="2"/>
  <c r="A296" i="2"/>
  <c r="A302" i="2"/>
  <c r="A291" i="2"/>
  <c r="A297" i="2"/>
  <c r="E268" i="2"/>
  <c r="F268" i="2" s="1"/>
  <c r="G268" i="2" s="1"/>
  <c r="H268" i="2" s="1"/>
  <c r="I268" i="2" s="1"/>
  <c r="J268" i="2" s="1"/>
  <c r="K268" i="2" s="1"/>
  <c r="L268" i="2" s="1"/>
  <c r="M268" i="2" s="1"/>
  <c r="N268" i="2" s="1"/>
  <c r="O268" i="2" s="1"/>
  <c r="P268" i="2" s="1"/>
  <c r="Q268" i="2" s="1"/>
  <c r="R268" i="2" s="1"/>
  <c r="S268" i="2" s="1"/>
  <c r="T268" i="2" s="1"/>
  <c r="U268" i="2" s="1"/>
  <c r="V268" i="2" s="1"/>
  <c r="W268" i="2" s="1"/>
  <c r="X268" i="2" s="1"/>
  <c r="Y268" i="2" s="1"/>
  <c r="Z268" i="2" s="1"/>
  <c r="AA268" i="2" s="1"/>
  <c r="AB268" i="2" s="1"/>
  <c r="AC268" i="2" s="1"/>
  <c r="AD268" i="2" s="1"/>
  <c r="AE268" i="2" s="1"/>
  <c r="AF268" i="2" s="1"/>
  <c r="AG268" i="2" s="1"/>
  <c r="AH268" i="2" s="1"/>
  <c r="AI268" i="2" s="1"/>
  <c r="AJ268" i="2" s="1"/>
  <c r="AK268" i="2" s="1"/>
  <c r="AL268" i="2" s="1"/>
  <c r="AM268" i="2" s="1"/>
  <c r="AN268" i="2" s="1"/>
  <c r="AO268" i="2" s="1"/>
  <c r="AP268" i="2" s="1"/>
  <c r="A275" i="2"/>
  <c r="A271" i="2"/>
  <c r="A277" i="2"/>
  <c r="A283" i="2"/>
  <c r="A272" i="2"/>
  <c r="A278" i="2"/>
  <c r="A256" i="2"/>
  <c r="A252" i="2"/>
  <c r="A258" i="2"/>
  <c r="A264" i="2"/>
  <c r="A253" i="2"/>
  <c r="A259" i="2"/>
  <c r="D233" i="2"/>
  <c r="E230" i="2"/>
  <c r="F230" i="2" s="1"/>
  <c r="G230" i="2" s="1"/>
  <c r="H230" i="2" s="1"/>
  <c r="I230" i="2" s="1"/>
  <c r="J230" i="2" s="1"/>
  <c r="K230" i="2" s="1"/>
  <c r="L230" i="2" s="1"/>
  <c r="M230" i="2" s="1"/>
  <c r="N230" i="2" s="1"/>
  <c r="O230" i="2" s="1"/>
  <c r="P230" i="2" s="1"/>
  <c r="Q230" i="2" s="1"/>
  <c r="R230" i="2" s="1"/>
  <c r="S230" i="2" s="1"/>
  <c r="T230" i="2" s="1"/>
  <c r="U230" i="2" s="1"/>
  <c r="V230" i="2" s="1"/>
  <c r="W230" i="2" s="1"/>
  <c r="X230" i="2" s="1"/>
  <c r="Y230" i="2" s="1"/>
  <c r="Z230" i="2" s="1"/>
  <c r="AA230" i="2" s="1"/>
  <c r="AB230" i="2" s="1"/>
  <c r="AC230" i="2" s="1"/>
  <c r="AD230" i="2" s="1"/>
  <c r="AE230" i="2" s="1"/>
  <c r="AF230" i="2" s="1"/>
  <c r="AG230" i="2" s="1"/>
  <c r="AH230" i="2" s="1"/>
  <c r="AI230" i="2" s="1"/>
  <c r="AJ230" i="2" s="1"/>
  <c r="AK230" i="2" s="1"/>
  <c r="AL230" i="2" s="1"/>
  <c r="AM230" i="2" s="1"/>
  <c r="AN230" i="2" s="1"/>
  <c r="AO230" i="2" s="1"/>
  <c r="AP230" i="2" s="1"/>
  <c r="A237" i="2"/>
  <c r="A233" i="2"/>
  <c r="A239" i="2"/>
  <c r="A245" i="2"/>
  <c r="A234" i="2"/>
  <c r="A240" i="2"/>
  <c r="A217" i="2"/>
  <c r="A223" i="2"/>
  <c r="E211" i="2"/>
  <c r="F211" i="2" s="1"/>
  <c r="G211" i="2" s="1"/>
  <c r="H211" i="2" s="1"/>
  <c r="I211" i="2" s="1"/>
  <c r="J211" i="2" s="1"/>
  <c r="K211" i="2" s="1"/>
  <c r="L211" i="2" s="1"/>
  <c r="M211" i="2" s="1"/>
  <c r="N211" i="2" s="1"/>
  <c r="O211" i="2" s="1"/>
  <c r="P211" i="2" s="1"/>
  <c r="Q211" i="2" s="1"/>
  <c r="R211" i="2" s="1"/>
  <c r="S211" i="2" s="1"/>
  <c r="T211" i="2" s="1"/>
  <c r="U211" i="2" s="1"/>
  <c r="V211" i="2" s="1"/>
  <c r="W211" i="2" s="1"/>
  <c r="X211" i="2" s="1"/>
  <c r="Y211" i="2" s="1"/>
  <c r="Z211" i="2" s="1"/>
  <c r="AA211" i="2" s="1"/>
  <c r="AB211" i="2" s="1"/>
  <c r="AC211" i="2" s="1"/>
  <c r="AD211" i="2" s="1"/>
  <c r="AE211" i="2" s="1"/>
  <c r="AF211" i="2" s="1"/>
  <c r="AG211" i="2" s="1"/>
  <c r="AH211" i="2" s="1"/>
  <c r="AI211" i="2" s="1"/>
  <c r="AJ211" i="2" s="1"/>
  <c r="AK211" i="2" s="1"/>
  <c r="AL211" i="2" s="1"/>
  <c r="AM211" i="2" s="1"/>
  <c r="AN211" i="2" s="1"/>
  <c r="AO211" i="2" s="1"/>
  <c r="AP211" i="2" s="1"/>
  <c r="A218" i="2"/>
  <c r="A214" i="2"/>
  <c r="A220" i="2"/>
  <c r="A226" i="2"/>
  <c r="A215" i="2"/>
  <c r="A221" i="2"/>
  <c r="D195" i="2"/>
  <c r="E195" i="2" s="1"/>
  <c r="F195" i="2" s="1"/>
  <c r="G195" i="2" s="1"/>
  <c r="H195" i="2" s="1"/>
  <c r="I195" i="2" s="1"/>
  <c r="J195" i="2" s="1"/>
  <c r="K195" i="2" s="1"/>
  <c r="L195" i="2" s="1"/>
  <c r="M195" i="2" s="1"/>
  <c r="N195" i="2" s="1"/>
  <c r="O195" i="2" s="1"/>
  <c r="P195" i="2" s="1"/>
  <c r="Q195" i="2" s="1"/>
  <c r="R195" i="2" s="1"/>
  <c r="S195" i="2" s="1"/>
  <c r="T195" i="2" s="1"/>
  <c r="U195" i="2" s="1"/>
  <c r="V195" i="2" s="1"/>
  <c r="W195" i="2" s="1"/>
  <c r="X195" i="2" s="1"/>
  <c r="Y195" i="2" s="1"/>
  <c r="Z195" i="2" s="1"/>
  <c r="AA195" i="2" s="1"/>
  <c r="AB195" i="2" s="1"/>
  <c r="AC195" i="2" s="1"/>
  <c r="AD195" i="2" s="1"/>
  <c r="AE195" i="2" s="1"/>
  <c r="AF195" i="2" s="1"/>
  <c r="AG195" i="2" s="1"/>
  <c r="AH195" i="2" s="1"/>
  <c r="AI195" i="2" s="1"/>
  <c r="AJ195" i="2" s="1"/>
  <c r="AK195" i="2" s="1"/>
  <c r="AL195" i="2" s="1"/>
  <c r="AM195" i="2" s="1"/>
  <c r="AN195" i="2" s="1"/>
  <c r="AO195" i="2" s="1"/>
  <c r="AP195" i="2" s="1"/>
  <c r="A198" i="2"/>
  <c r="A204" i="2"/>
  <c r="A199" i="2"/>
  <c r="A195" i="2"/>
  <c r="A201" i="2"/>
  <c r="A207" i="2"/>
  <c r="A196" i="2"/>
  <c r="A202" i="2"/>
  <c r="D144" i="2"/>
  <c r="E144" i="2" s="1"/>
  <c r="F144" i="2" s="1"/>
  <c r="G144" i="2" s="1"/>
  <c r="H144" i="2" s="1"/>
  <c r="I144" i="2" s="1"/>
  <c r="J144" i="2" s="1"/>
  <c r="K144" i="2" s="1"/>
  <c r="L144" i="2" s="1"/>
  <c r="M144" i="2" s="1"/>
  <c r="N144" i="2" s="1"/>
  <c r="O144" i="2" s="1"/>
  <c r="P144" i="2" s="1"/>
  <c r="Q144" i="2" s="1"/>
  <c r="R144" i="2" s="1"/>
  <c r="S144" i="2" s="1"/>
  <c r="T144" i="2" s="1"/>
  <c r="U144" i="2" s="1"/>
  <c r="V144" i="2" s="1"/>
  <c r="W144" i="2" s="1"/>
  <c r="X144" i="2" s="1"/>
  <c r="Y144" i="2" s="1"/>
  <c r="Z144" i="2" s="1"/>
  <c r="AA144" i="2" s="1"/>
  <c r="AB144" i="2" s="1"/>
  <c r="AC144" i="2" s="1"/>
  <c r="AD144" i="2" s="1"/>
  <c r="AE144" i="2" s="1"/>
  <c r="AF144" i="2" s="1"/>
  <c r="AG144" i="2" s="1"/>
  <c r="AH144" i="2" s="1"/>
  <c r="AI144" i="2" s="1"/>
  <c r="AJ144" i="2" s="1"/>
  <c r="AK144" i="2" s="1"/>
  <c r="AL144" i="2" s="1"/>
  <c r="AM144" i="2" s="1"/>
  <c r="AN144" i="2" s="1"/>
  <c r="AO144" i="2" s="1"/>
  <c r="AP144" i="2" s="1"/>
  <c r="A141" i="2"/>
  <c r="A147" i="2"/>
  <c r="A142" i="2"/>
  <c r="A138" i="2"/>
  <c r="A144" i="2"/>
  <c r="A150" i="2"/>
  <c r="A139" i="2"/>
  <c r="A145" i="2"/>
  <c r="D125" i="2"/>
  <c r="E125" i="2" s="1"/>
  <c r="F125" i="2" s="1"/>
  <c r="G125" i="2" s="1"/>
  <c r="H125" i="2" s="1"/>
  <c r="I125" i="2" s="1"/>
  <c r="J125" i="2" s="1"/>
  <c r="K125" i="2" s="1"/>
  <c r="L125" i="2" s="1"/>
  <c r="M125" i="2" s="1"/>
  <c r="N125" i="2" s="1"/>
  <c r="O125" i="2" s="1"/>
  <c r="P125" i="2" s="1"/>
  <c r="Q125" i="2" s="1"/>
  <c r="R125" i="2" s="1"/>
  <c r="S125" i="2" s="1"/>
  <c r="T125" i="2" s="1"/>
  <c r="U125" i="2" s="1"/>
  <c r="V125" i="2" s="1"/>
  <c r="W125" i="2" s="1"/>
  <c r="X125" i="2" s="1"/>
  <c r="Y125" i="2" s="1"/>
  <c r="Z125" i="2" s="1"/>
  <c r="AA125" i="2" s="1"/>
  <c r="AB125" i="2" s="1"/>
  <c r="AC125" i="2" s="1"/>
  <c r="AD125" i="2" s="1"/>
  <c r="AE125" i="2" s="1"/>
  <c r="AF125" i="2" s="1"/>
  <c r="AG125" i="2" s="1"/>
  <c r="AH125" i="2" s="1"/>
  <c r="AI125" i="2" s="1"/>
  <c r="AJ125" i="2" s="1"/>
  <c r="AK125" i="2" s="1"/>
  <c r="AL125" i="2" s="1"/>
  <c r="AM125" i="2" s="1"/>
  <c r="AN125" i="2" s="1"/>
  <c r="AO125" i="2" s="1"/>
  <c r="AP125" i="2" s="1"/>
  <c r="A122" i="2"/>
  <c r="A128" i="2"/>
  <c r="A123" i="2"/>
  <c r="A119" i="2"/>
  <c r="A125" i="2"/>
  <c r="A131" i="2"/>
  <c r="A120" i="2"/>
  <c r="A126" i="2"/>
  <c r="D100" i="2"/>
  <c r="E97" i="2"/>
  <c r="F97" i="2" s="1"/>
  <c r="G97" i="2" s="1"/>
  <c r="H97" i="2" s="1"/>
  <c r="I97" i="2" s="1"/>
  <c r="J97" i="2" s="1"/>
  <c r="K97" i="2" s="1"/>
  <c r="L97" i="2" s="1"/>
  <c r="M97" i="2" s="1"/>
  <c r="N97" i="2" s="1"/>
  <c r="O97" i="2" s="1"/>
  <c r="P97" i="2" s="1"/>
  <c r="Q97" i="2" s="1"/>
  <c r="R97" i="2" s="1"/>
  <c r="S97" i="2" s="1"/>
  <c r="T97" i="2" s="1"/>
  <c r="U97" i="2" s="1"/>
  <c r="V97" i="2" s="1"/>
  <c r="W97" i="2" s="1"/>
  <c r="X97" i="2" s="1"/>
  <c r="Y97" i="2" s="1"/>
  <c r="Z97" i="2" s="1"/>
  <c r="AA97" i="2" s="1"/>
  <c r="AB97" i="2" s="1"/>
  <c r="AC97" i="2" s="1"/>
  <c r="AD97" i="2" s="1"/>
  <c r="AE97" i="2" s="1"/>
  <c r="AF97" i="2" s="1"/>
  <c r="AG97" i="2" s="1"/>
  <c r="AH97" i="2" s="1"/>
  <c r="AI97" i="2" s="1"/>
  <c r="AJ97" i="2" s="1"/>
  <c r="AK97" i="2" s="1"/>
  <c r="AL97" i="2" s="1"/>
  <c r="AM97" i="2" s="1"/>
  <c r="AN97" i="2" s="1"/>
  <c r="AO97" i="2" s="1"/>
  <c r="AP97" i="2" s="1"/>
  <c r="A104" i="2"/>
  <c r="A100" i="2"/>
  <c r="A106" i="2"/>
  <c r="A112" i="2"/>
  <c r="A101" i="2"/>
  <c r="A107" i="2"/>
  <c r="D81" i="2"/>
  <c r="E81" i="2" s="1"/>
  <c r="F81" i="2" s="1"/>
  <c r="G81" i="2" s="1"/>
  <c r="H81" i="2" s="1"/>
  <c r="I81" i="2" s="1"/>
  <c r="J81" i="2" s="1"/>
  <c r="K81" i="2" s="1"/>
  <c r="L81" i="2" s="1"/>
  <c r="M81" i="2" s="1"/>
  <c r="N81" i="2" s="1"/>
  <c r="O81" i="2" s="1"/>
  <c r="P81" i="2" s="1"/>
  <c r="Q81" i="2" s="1"/>
  <c r="R81" i="2" s="1"/>
  <c r="S81" i="2" s="1"/>
  <c r="T81" i="2" s="1"/>
  <c r="U81" i="2" s="1"/>
  <c r="V81" i="2" s="1"/>
  <c r="W81" i="2" s="1"/>
  <c r="X81" i="2" s="1"/>
  <c r="Y81" i="2" s="1"/>
  <c r="Z81" i="2" s="1"/>
  <c r="AA81" i="2" s="1"/>
  <c r="AB81" i="2" s="1"/>
  <c r="AC81" i="2" s="1"/>
  <c r="AD81" i="2" s="1"/>
  <c r="AE81" i="2" s="1"/>
  <c r="AF81" i="2" s="1"/>
  <c r="AG81" i="2" s="1"/>
  <c r="AH81" i="2" s="1"/>
  <c r="AI81" i="2" s="1"/>
  <c r="AJ81" i="2" s="1"/>
  <c r="AK81" i="2" s="1"/>
  <c r="AL81" i="2" s="1"/>
  <c r="AM81" i="2" s="1"/>
  <c r="AN81" i="2" s="1"/>
  <c r="AO81" i="2" s="1"/>
  <c r="AP81" i="2" s="1"/>
  <c r="A84" i="2"/>
  <c r="A90" i="2"/>
  <c r="A85" i="2"/>
  <c r="A81" i="2"/>
  <c r="A87" i="2"/>
  <c r="A93" i="2"/>
  <c r="A82" i="2"/>
  <c r="A88" i="2"/>
  <c r="A75" i="2"/>
  <c r="A71" i="2"/>
  <c r="A4" i="3"/>
  <c r="A2" i="3"/>
  <c r="A5" i="3"/>
  <c r="A3" i="3"/>
  <c r="C27" i="2"/>
  <c r="C33" i="2" s="1"/>
  <c r="C36" i="2" s="1"/>
  <c r="B3" i="3" s="1"/>
  <c r="D68" i="2"/>
  <c r="E68" i="2" s="1"/>
  <c r="F68" i="2" s="1"/>
  <c r="G68" i="2" s="1"/>
  <c r="H68" i="2" s="1"/>
  <c r="I68" i="2" s="1"/>
  <c r="J68" i="2" s="1"/>
  <c r="K68" i="2" s="1"/>
  <c r="L68" i="2" s="1"/>
  <c r="M68" i="2" s="1"/>
  <c r="N68" i="2" s="1"/>
  <c r="O68" i="2" s="1"/>
  <c r="P68" i="2" s="1"/>
  <c r="Q68" i="2" s="1"/>
  <c r="R68" i="2" s="1"/>
  <c r="S68" i="2" s="1"/>
  <c r="T68" i="2" s="1"/>
  <c r="U68" i="2" s="1"/>
  <c r="V68" i="2" s="1"/>
  <c r="W68" i="2" s="1"/>
  <c r="X68" i="2" s="1"/>
  <c r="Y68" i="2" s="1"/>
  <c r="Z68" i="2" s="1"/>
  <c r="AA68" i="2" s="1"/>
  <c r="AB68" i="2" s="1"/>
  <c r="AC68" i="2" s="1"/>
  <c r="AD68" i="2" s="1"/>
  <c r="AE68" i="2" s="1"/>
  <c r="AF68" i="2" s="1"/>
  <c r="AG68" i="2" s="1"/>
  <c r="AH68" i="2" s="1"/>
  <c r="AI68" i="2" s="1"/>
  <c r="AJ68" i="2" s="1"/>
  <c r="AK68" i="2" s="1"/>
  <c r="AL68" i="2" s="1"/>
  <c r="AM68" i="2" s="1"/>
  <c r="AN68" i="2" s="1"/>
  <c r="AO68" i="2" s="1"/>
  <c r="AP68" i="2" s="1"/>
  <c r="D62" i="2"/>
  <c r="E62" i="2" s="1"/>
  <c r="F62" i="2" s="1"/>
  <c r="G62" i="2" s="1"/>
  <c r="H62" i="2" s="1"/>
  <c r="I62" i="2" s="1"/>
  <c r="J62" i="2" s="1"/>
  <c r="K62" i="2" s="1"/>
  <c r="L62" i="2" s="1"/>
  <c r="M62" i="2" s="1"/>
  <c r="N62" i="2" s="1"/>
  <c r="O62" i="2" s="1"/>
  <c r="P62" i="2" s="1"/>
  <c r="Q62" i="2" s="1"/>
  <c r="R62" i="2" s="1"/>
  <c r="S62" i="2" s="1"/>
  <c r="T62" i="2" s="1"/>
  <c r="U62" i="2" s="1"/>
  <c r="V62" i="2" s="1"/>
  <c r="W62" i="2" s="1"/>
  <c r="X62" i="2" s="1"/>
  <c r="Y62" i="2" s="1"/>
  <c r="Z62" i="2" s="1"/>
  <c r="AA62" i="2" s="1"/>
  <c r="AB62" i="2" s="1"/>
  <c r="AC62" i="2" s="1"/>
  <c r="AD62" i="2" s="1"/>
  <c r="AE62" i="2" s="1"/>
  <c r="AF62" i="2" s="1"/>
  <c r="AG62" i="2" s="1"/>
  <c r="AH62" i="2" s="1"/>
  <c r="AI62" i="2" s="1"/>
  <c r="AJ62" i="2" s="1"/>
  <c r="AK62" i="2" s="1"/>
  <c r="AL62" i="2" s="1"/>
  <c r="AM62" i="2" s="1"/>
  <c r="AN62" i="2" s="1"/>
  <c r="AO62" i="2" s="1"/>
  <c r="AP62" i="2" s="1"/>
  <c r="A66" i="2"/>
  <c r="A62" i="2"/>
  <c r="A68" i="2"/>
  <c r="A74" i="2"/>
  <c r="A63" i="2"/>
  <c r="A69" i="2"/>
  <c r="A14" i="2"/>
  <c r="A37" i="2"/>
  <c r="A27" i="2"/>
  <c r="C46" i="2"/>
  <c r="D43" i="2"/>
  <c r="E43" i="2" s="1"/>
  <c r="F43" i="2" s="1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X43" i="2" s="1"/>
  <c r="Y43" i="2" s="1"/>
  <c r="Z43" i="2" s="1"/>
  <c r="AA43" i="2" s="1"/>
  <c r="AB43" i="2" s="1"/>
  <c r="AC43" i="2" s="1"/>
  <c r="AD43" i="2" s="1"/>
  <c r="AE43" i="2" s="1"/>
  <c r="AF43" i="2" s="1"/>
  <c r="AG43" i="2" s="1"/>
  <c r="AH43" i="2" s="1"/>
  <c r="AI43" i="2" s="1"/>
  <c r="AJ43" i="2" s="1"/>
  <c r="AK43" i="2" s="1"/>
  <c r="AL43" i="2" s="1"/>
  <c r="AM43" i="2" s="1"/>
  <c r="AN43" i="2" s="1"/>
  <c r="AO43" i="2" s="1"/>
  <c r="AP43" i="2" s="1"/>
  <c r="A46" i="2"/>
  <c r="A52" i="2"/>
  <c r="A47" i="2"/>
  <c r="A43" i="2"/>
  <c r="A55" i="2"/>
  <c r="A49" i="2"/>
  <c r="A44" i="2"/>
  <c r="A50" i="2"/>
  <c r="D24" i="2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M24" i="2" s="1"/>
  <c r="AN24" i="2" s="1"/>
  <c r="AO24" i="2" s="1"/>
  <c r="AP24" i="2" s="1"/>
  <c r="A28" i="2"/>
  <c r="A24" i="2"/>
  <c r="A30" i="2"/>
  <c r="A36" i="2"/>
  <c r="A25" i="2"/>
  <c r="A31" i="2"/>
  <c r="A6" i="2"/>
  <c r="A8" i="2"/>
  <c r="A9" i="2"/>
  <c r="A11" i="2"/>
  <c r="A17" i="2"/>
  <c r="A12" i="2"/>
  <c r="A5" i="2"/>
  <c r="D5" i="2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C8" i="2"/>
  <c r="H185" i="2" l="1"/>
  <c r="H188" i="2" s="1"/>
  <c r="G11" i="3" s="1"/>
  <c r="D369" i="2"/>
  <c r="E369" i="2" s="1"/>
  <c r="C375" i="2"/>
  <c r="C378" i="2" s="1"/>
  <c r="D350" i="2"/>
  <c r="D356" i="2" s="1"/>
  <c r="D359" i="2" s="1"/>
  <c r="C356" i="2"/>
  <c r="C359" i="2" s="1"/>
  <c r="D293" i="2"/>
  <c r="E293" i="2" s="1"/>
  <c r="E299" i="2" s="1"/>
  <c r="E302" i="2" s="1"/>
  <c r="C299" i="2"/>
  <c r="C302" i="2" s="1"/>
  <c r="E160" i="2"/>
  <c r="F160" i="2" s="1"/>
  <c r="G160" i="2" s="1"/>
  <c r="D217" i="2"/>
  <c r="E217" i="2" s="1"/>
  <c r="F217" i="2" s="1"/>
  <c r="C223" i="2"/>
  <c r="C226" i="2" s="1"/>
  <c r="B13" i="3" s="1"/>
  <c r="D331" i="2"/>
  <c r="E331" i="2" s="1"/>
  <c r="E214" i="2"/>
  <c r="F214" i="2" s="1"/>
  <c r="G214" i="2" s="1"/>
  <c r="H214" i="2" s="1"/>
  <c r="I214" i="2" s="1"/>
  <c r="J214" i="2" s="1"/>
  <c r="K214" i="2" s="1"/>
  <c r="L214" i="2" s="1"/>
  <c r="M214" i="2" s="1"/>
  <c r="N214" i="2" s="1"/>
  <c r="O214" i="2" s="1"/>
  <c r="P214" i="2" s="1"/>
  <c r="Q214" i="2" s="1"/>
  <c r="R214" i="2" s="1"/>
  <c r="S214" i="2" s="1"/>
  <c r="T214" i="2" s="1"/>
  <c r="U214" i="2" s="1"/>
  <c r="V214" i="2" s="1"/>
  <c r="W214" i="2" s="1"/>
  <c r="X214" i="2" s="1"/>
  <c r="Y214" i="2" s="1"/>
  <c r="Z214" i="2" s="1"/>
  <c r="AA214" i="2" s="1"/>
  <c r="AB214" i="2" s="1"/>
  <c r="AC214" i="2" s="1"/>
  <c r="AD214" i="2" s="1"/>
  <c r="AE214" i="2" s="1"/>
  <c r="AF214" i="2" s="1"/>
  <c r="AG214" i="2" s="1"/>
  <c r="AH214" i="2" s="1"/>
  <c r="AI214" i="2" s="1"/>
  <c r="AJ214" i="2" s="1"/>
  <c r="AK214" i="2" s="1"/>
  <c r="AL214" i="2" s="1"/>
  <c r="AM214" i="2" s="1"/>
  <c r="AN214" i="2" s="1"/>
  <c r="AO214" i="2" s="1"/>
  <c r="AP214" i="2" s="1"/>
  <c r="D103" i="2"/>
  <c r="D109" i="2" s="1"/>
  <c r="D112" i="2" s="1"/>
  <c r="C7" i="3" s="1"/>
  <c r="E271" i="2"/>
  <c r="F271" i="2" s="1"/>
  <c r="G271" i="2" s="1"/>
  <c r="H271" i="2" s="1"/>
  <c r="I271" i="2" s="1"/>
  <c r="J271" i="2" s="1"/>
  <c r="K271" i="2" s="1"/>
  <c r="L271" i="2" s="1"/>
  <c r="M271" i="2" s="1"/>
  <c r="N271" i="2" s="1"/>
  <c r="O271" i="2" s="1"/>
  <c r="P271" i="2" s="1"/>
  <c r="Q271" i="2" s="1"/>
  <c r="R271" i="2" s="1"/>
  <c r="S271" i="2" s="1"/>
  <c r="T271" i="2" s="1"/>
  <c r="U271" i="2" s="1"/>
  <c r="V271" i="2" s="1"/>
  <c r="W271" i="2" s="1"/>
  <c r="X271" i="2" s="1"/>
  <c r="Y271" i="2" s="1"/>
  <c r="Z271" i="2" s="1"/>
  <c r="AA271" i="2" s="1"/>
  <c r="AB271" i="2" s="1"/>
  <c r="AC271" i="2" s="1"/>
  <c r="AD271" i="2" s="1"/>
  <c r="AE271" i="2" s="1"/>
  <c r="AF271" i="2" s="1"/>
  <c r="AG271" i="2" s="1"/>
  <c r="AH271" i="2" s="1"/>
  <c r="AI271" i="2" s="1"/>
  <c r="AJ271" i="2" s="1"/>
  <c r="AK271" i="2" s="1"/>
  <c r="AL271" i="2" s="1"/>
  <c r="AM271" i="2" s="1"/>
  <c r="AN271" i="2" s="1"/>
  <c r="AO271" i="2" s="1"/>
  <c r="AP271" i="2" s="1"/>
  <c r="D236" i="2"/>
  <c r="E236" i="2" s="1"/>
  <c r="D84" i="2"/>
  <c r="D274" i="2"/>
  <c r="E274" i="2" s="1"/>
  <c r="D198" i="2"/>
  <c r="D204" i="2" s="1"/>
  <c r="D207" i="2" s="1"/>
  <c r="C12" i="3" s="1"/>
  <c r="D255" i="2"/>
  <c r="E366" i="2"/>
  <c r="F366" i="2" s="1"/>
  <c r="G366" i="2" s="1"/>
  <c r="H366" i="2" s="1"/>
  <c r="I366" i="2" s="1"/>
  <c r="J366" i="2" s="1"/>
  <c r="K366" i="2" s="1"/>
  <c r="L366" i="2" s="1"/>
  <c r="M366" i="2" s="1"/>
  <c r="N366" i="2" s="1"/>
  <c r="O366" i="2" s="1"/>
  <c r="P366" i="2" s="1"/>
  <c r="Q366" i="2" s="1"/>
  <c r="R366" i="2" s="1"/>
  <c r="S366" i="2" s="1"/>
  <c r="T366" i="2" s="1"/>
  <c r="U366" i="2" s="1"/>
  <c r="V366" i="2" s="1"/>
  <c r="W366" i="2" s="1"/>
  <c r="X366" i="2" s="1"/>
  <c r="Y366" i="2" s="1"/>
  <c r="Z366" i="2" s="1"/>
  <c r="AA366" i="2" s="1"/>
  <c r="AB366" i="2" s="1"/>
  <c r="AC366" i="2" s="1"/>
  <c r="AD366" i="2" s="1"/>
  <c r="AE366" i="2" s="1"/>
  <c r="AF366" i="2" s="1"/>
  <c r="AG366" i="2" s="1"/>
  <c r="AH366" i="2" s="1"/>
  <c r="AI366" i="2" s="1"/>
  <c r="AJ366" i="2" s="1"/>
  <c r="AK366" i="2" s="1"/>
  <c r="AL366" i="2" s="1"/>
  <c r="AM366" i="2" s="1"/>
  <c r="AN366" i="2" s="1"/>
  <c r="AO366" i="2" s="1"/>
  <c r="AP366" i="2" s="1"/>
  <c r="E347" i="2"/>
  <c r="F347" i="2" s="1"/>
  <c r="G347" i="2" s="1"/>
  <c r="H347" i="2" s="1"/>
  <c r="I347" i="2" s="1"/>
  <c r="J347" i="2" s="1"/>
  <c r="K347" i="2" s="1"/>
  <c r="L347" i="2" s="1"/>
  <c r="M347" i="2" s="1"/>
  <c r="N347" i="2" s="1"/>
  <c r="O347" i="2" s="1"/>
  <c r="P347" i="2" s="1"/>
  <c r="Q347" i="2" s="1"/>
  <c r="R347" i="2" s="1"/>
  <c r="S347" i="2" s="1"/>
  <c r="T347" i="2" s="1"/>
  <c r="U347" i="2" s="1"/>
  <c r="V347" i="2" s="1"/>
  <c r="W347" i="2" s="1"/>
  <c r="X347" i="2" s="1"/>
  <c r="Y347" i="2" s="1"/>
  <c r="Z347" i="2" s="1"/>
  <c r="AA347" i="2" s="1"/>
  <c r="AB347" i="2" s="1"/>
  <c r="AC347" i="2" s="1"/>
  <c r="AD347" i="2" s="1"/>
  <c r="AE347" i="2" s="1"/>
  <c r="AF347" i="2" s="1"/>
  <c r="AG347" i="2" s="1"/>
  <c r="AH347" i="2" s="1"/>
  <c r="AI347" i="2" s="1"/>
  <c r="AJ347" i="2" s="1"/>
  <c r="AK347" i="2" s="1"/>
  <c r="AL347" i="2" s="1"/>
  <c r="AM347" i="2" s="1"/>
  <c r="AN347" i="2" s="1"/>
  <c r="AO347" i="2" s="1"/>
  <c r="AP347" i="2" s="1"/>
  <c r="D312" i="2"/>
  <c r="E233" i="2"/>
  <c r="F233" i="2" s="1"/>
  <c r="G233" i="2" s="1"/>
  <c r="H233" i="2" s="1"/>
  <c r="I233" i="2" s="1"/>
  <c r="J233" i="2" s="1"/>
  <c r="K233" i="2" s="1"/>
  <c r="L233" i="2" s="1"/>
  <c r="M233" i="2" s="1"/>
  <c r="N233" i="2" s="1"/>
  <c r="O233" i="2" s="1"/>
  <c r="P233" i="2" s="1"/>
  <c r="Q233" i="2" s="1"/>
  <c r="R233" i="2" s="1"/>
  <c r="S233" i="2" s="1"/>
  <c r="T233" i="2" s="1"/>
  <c r="U233" i="2" s="1"/>
  <c r="V233" i="2" s="1"/>
  <c r="W233" i="2" s="1"/>
  <c r="X233" i="2" s="1"/>
  <c r="Y233" i="2" s="1"/>
  <c r="Z233" i="2" s="1"/>
  <c r="AA233" i="2" s="1"/>
  <c r="AB233" i="2" s="1"/>
  <c r="AC233" i="2" s="1"/>
  <c r="AD233" i="2" s="1"/>
  <c r="AE233" i="2" s="1"/>
  <c r="AF233" i="2" s="1"/>
  <c r="AG233" i="2" s="1"/>
  <c r="AH233" i="2" s="1"/>
  <c r="AI233" i="2" s="1"/>
  <c r="AJ233" i="2" s="1"/>
  <c r="AK233" i="2" s="1"/>
  <c r="AL233" i="2" s="1"/>
  <c r="AM233" i="2" s="1"/>
  <c r="AN233" i="2" s="1"/>
  <c r="AO233" i="2" s="1"/>
  <c r="AP233" i="2" s="1"/>
  <c r="D141" i="2"/>
  <c r="D122" i="2"/>
  <c r="E122" i="2" s="1"/>
  <c r="E100" i="2"/>
  <c r="F100" i="2" s="1"/>
  <c r="G100" i="2" s="1"/>
  <c r="H100" i="2" s="1"/>
  <c r="I100" i="2" s="1"/>
  <c r="J100" i="2" s="1"/>
  <c r="K100" i="2" s="1"/>
  <c r="L100" i="2" s="1"/>
  <c r="M100" i="2" s="1"/>
  <c r="N100" i="2" s="1"/>
  <c r="O100" i="2" s="1"/>
  <c r="P100" i="2" s="1"/>
  <c r="Q100" i="2" s="1"/>
  <c r="R100" i="2" s="1"/>
  <c r="S100" i="2" s="1"/>
  <c r="T100" i="2" s="1"/>
  <c r="U100" i="2" s="1"/>
  <c r="V100" i="2" s="1"/>
  <c r="W100" i="2" s="1"/>
  <c r="X100" i="2" s="1"/>
  <c r="Y100" i="2" s="1"/>
  <c r="Z100" i="2" s="1"/>
  <c r="AA100" i="2" s="1"/>
  <c r="AB100" i="2" s="1"/>
  <c r="AC100" i="2" s="1"/>
  <c r="AD100" i="2" s="1"/>
  <c r="AE100" i="2" s="1"/>
  <c r="AF100" i="2" s="1"/>
  <c r="AG100" i="2" s="1"/>
  <c r="AH100" i="2" s="1"/>
  <c r="AI100" i="2" s="1"/>
  <c r="AJ100" i="2" s="1"/>
  <c r="AK100" i="2" s="1"/>
  <c r="AL100" i="2" s="1"/>
  <c r="AM100" i="2" s="1"/>
  <c r="AN100" i="2" s="1"/>
  <c r="AO100" i="2" s="1"/>
  <c r="AP100" i="2" s="1"/>
  <c r="D27" i="2"/>
  <c r="E27" i="2" s="1"/>
  <c r="F27" i="2" s="1"/>
  <c r="D65" i="2"/>
  <c r="D46" i="2"/>
  <c r="D52" i="2" s="1"/>
  <c r="D55" i="2" s="1"/>
  <c r="C4" i="3" s="1"/>
  <c r="C52" i="2"/>
  <c r="C55" i="2" s="1"/>
  <c r="B4" i="3" s="1"/>
  <c r="D8" i="2"/>
  <c r="D14" i="2" s="1"/>
  <c r="D17" i="2" s="1"/>
  <c r="C14" i="2"/>
  <c r="C17" i="2" s="1"/>
  <c r="C382" i="2" l="1"/>
  <c r="C399" i="2" s="1"/>
  <c r="I185" i="2"/>
  <c r="I188" i="2" s="1"/>
  <c r="H11" i="3" s="1"/>
  <c r="D375" i="2"/>
  <c r="D378" i="2" s="1"/>
  <c r="E350" i="2"/>
  <c r="E356" i="2" s="1"/>
  <c r="E359" i="2" s="1"/>
  <c r="D299" i="2"/>
  <c r="D302" i="2" s="1"/>
  <c r="E166" i="2"/>
  <c r="E169" i="2" s="1"/>
  <c r="F166" i="2"/>
  <c r="F169" i="2" s="1"/>
  <c r="G166" i="2"/>
  <c r="G169" i="2" s="1"/>
  <c r="H160" i="2"/>
  <c r="E223" i="2"/>
  <c r="E226" i="2" s="1"/>
  <c r="D13" i="3" s="1"/>
  <c r="D223" i="2"/>
  <c r="D226" i="2" s="1"/>
  <c r="C13" i="3" s="1"/>
  <c r="E103" i="2"/>
  <c r="F103" i="2" s="1"/>
  <c r="D337" i="2"/>
  <c r="D340" i="2" s="1"/>
  <c r="F293" i="2"/>
  <c r="G293" i="2" s="1"/>
  <c r="D242" i="2"/>
  <c r="D245" i="2" s="1"/>
  <c r="C14" i="3" s="1"/>
  <c r="E198" i="2"/>
  <c r="F198" i="2" s="1"/>
  <c r="D280" i="2"/>
  <c r="D283" i="2" s="1"/>
  <c r="C16" i="3" s="1"/>
  <c r="E84" i="2"/>
  <c r="D90" i="2"/>
  <c r="D93" i="2" s="1"/>
  <c r="C6" i="3" s="1"/>
  <c r="D128" i="2"/>
  <c r="D131" i="2" s="1"/>
  <c r="C8" i="3" s="1"/>
  <c r="C10" i="3"/>
  <c r="D261" i="2"/>
  <c r="D264" i="2" s="1"/>
  <c r="C15" i="3" s="1"/>
  <c r="E255" i="2"/>
  <c r="E33" i="2"/>
  <c r="E36" i="2" s="1"/>
  <c r="D3" i="3" s="1"/>
  <c r="B2" i="3"/>
  <c r="B23" i="3" s="1"/>
  <c r="B24" i="3" s="1"/>
  <c r="C2" i="3"/>
  <c r="F369" i="2"/>
  <c r="E375" i="2"/>
  <c r="E378" i="2" s="1"/>
  <c r="F331" i="2"/>
  <c r="E337" i="2"/>
  <c r="E340" i="2" s="1"/>
  <c r="D318" i="2"/>
  <c r="D321" i="2" s="1"/>
  <c r="E312" i="2"/>
  <c r="F274" i="2"/>
  <c r="E280" i="2"/>
  <c r="E283" i="2" s="1"/>
  <c r="D16" i="3" s="1"/>
  <c r="F236" i="2"/>
  <c r="E242" i="2"/>
  <c r="E245" i="2" s="1"/>
  <c r="D14" i="3" s="1"/>
  <c r="G217" i="2"/>
  <c r="F223" i="2"/>
  <c r="F226" i="2" s="1"/>
  <c r="E13" i="3" s="1"/>
  <c r="D147" i="2"/>
  <c r="D150" i="2" s="1"/>
  <c r="C9" i="3" s="1"/>
  <c r="E141" i="2"/>
  <c r="E128" i="2"/>
  <c r="E131" i="2" s="1"/>
  <c r="D8" i="3" s="1"/>
  <c r="F122" i="2"/>
  <c r="D33" i="2"/>
  <c r="D36" i="2" s="1"/>
  <c r="C3" i="3" s="1"/>
  <c r="E65" i="2"/>
  <c r="D71" i="2"/>
  <c r="D74" i="2" s="1"/>
  <c r="C5" i="3" s="1"/>
  <c r="E46" i="2"/>
  <c r="F46" i="2" s="1"/>
  <c r="E8" i="2"/>
  <c r="E14" i="2" s="1"/>
  <c r="E17" i="2" s="1"/>
  <c r="G27" i="2"/>
  <c r="F33" i="2"/>
  <c r="F36" i="2" s="1"/>
  <c r="E3" i="3" s="1"/>
  <c r="D382" i="2" l="1"/>
  <c r="J185" i="2"/>
  <c r="J188" i="2" s="1"/>
  <c r="I11" i="3" s="1"/>
  <c r="F350" i="2"/>
  <c r="G350" i="2" s="1"/>
  <c r="I160" i="2"/>
  <c r="H166" i="2"/>
  <c r="H169" i="2" s="1"/>
  <c r="B27" i="3"/>
  <c r="E109" i="2"/>
  <c r="E112" i="2" s="1"/>
  <c r="D7" i="3" s="1"/>
  <c r="F299" i="2"/>
  <c r="F302" i="2" s="1"/>
  <c r="E204" i="2"/>
  <c r="E207" i="2" s="1"/>
  <c r="D12" i="3" s="1"/>
  <c r="F84" i="2"/>
  <c r="E90" i="2"/>
  <c r="E93" i="2" s="1"/>
  <c r="D6" i="3" s="1"/>
  <c r="F255" i="2"/>
  <c r="E261" i="2"/>
  <c r="E264" i="2" s="1"/>
  <c r="D15" i="3" s="1"/>
  <c r="D10" i="3"/>
  <c r="C23" i="3"/>
  <c r="C24" i="3" s="1"/>
  <c r="D2" i="3"/>
  <c r="C383" i="2"/>
  <c r="G369" i="2"/>
  <c r="F375" i="2"/>
  <c r="F378" i="2" s="1"/>
  <c r="F337" i="2"/>
  <c r="F340" i="2" s="1"/>
  <c r="G331" i="2"/>
  <c r="E318" i="2"/>
  <c r="E321" i="2" s="1"/>
  <c r="F312" i="2"/>
  <c r="H293" i="2"/>
  <c r="G299" i="2"/>
  <c r="G302" i="2" s="1"/>
  <c r="G274" i="2"/>
  <c r="F280" i="2"/>
  <c r="F283" i="2" s="1"/>
  <c r="E16" i="3" s="1"/>
  <c r="G236" i="2"/>
  <c r="F242" i="2"/>
  <c r="F245" i="2" s="1"/>
  <c r="E14" i="3" s="1"/>
  <c r="G223" i="2"/>
  <c r="G226" i="2" s="1"/>
  <c r="F13" i="3" s="1"/>
  <c r="H217" i="2"/>
  <c r="G198" i="2"/>
  <c r="F204" i="2"/>
  <c r="F207" i="2" s="1"/>
  <c r="E12" i="3" s="1"/>
  <c r="F141" i="2"/>
  <c r="E147" i="2"/>
  <c r="E150" i="2" s="1"/>
  <c r="D9" i="3" s="1"/>
  <c r="G122" i="2"/>
  <c r="F128" i="2"/>
  <c r="F131" i="2" s="1"/>
  <c r="E8" i="3" s="1"/>
  <c r="F109" i="2"/>
  <c r="F112" i="2" s="1"/>
  <c r="E7" i="3" s="1"/>
  <c r="G103" i="2"/>
  <c r="E52" i="2"/>
  <c r="E55" i="2" s="1"/>
  <c r="D4" i="3" s="1"/>
  <c r="F65" i="2"/>
  <c r="E71" i="2"/>
  <c r="E74" i="2" s="1"/>
  <c r="D5" i="3" s="1"/>
  <c r="F8" i="2"/>
  <c r="F14" i="2" s="1"/>
  <c r="F17" i="2" s="1"/>
  <c r="G46" i="2"/>
  <c r="F52" i="2"/>
  <c r="F55" i="2" s="1"/>
  <c r="E4" i="3" s="1"/>
  <c r="G33" i="2"/>
  <c r="G36" i="2" s="1"/>
  <c r="F3" i="3" s="1"/>
  <c r="H27" i="2"/>
  <c r="E382" i="2" l="1"/>
  <c r="K185" i="2"/>
  <c r="K188" i="2" s="1"/>
  <c r="J11" i="3" s="1"/>
  <c r="F356" i="2"/>
  <c r="F359" i="2" s="1"/>
  <c r="J160" i="2"/>
  <c r="I166" i="2"/>
  <c r="I169" i="2" s="1"/>
  <c r="F90" i="2"/>
  <c r="F93" i="2" s="1"/>
  <c r="E6" i="3" s="1"/>
  <c r="G84" i="2"/>
  <c r="E10" i="3"/>
  <c r="G255" i="2"/>
  <c r="F261" i="2"/>
  <c r="F264" i="2" s="1"/>
  <c r="E15" i="3" s="1"/>
  <c r="H350" i="2"/>
  <c r="G356" i="2"/>
  <c r="G359" i="2" s="1"/>
  <c r="D23" i="3"/>
  <c r="D24" i="3" s="1"/>
  <c r="D383" i="2"/>
  <c r="E2" i="3"/>
  <c r="H369" i="2"/>
  <c r="G375" i="2"/>
  <c r="G378" i="2" s="1"/>
  <c r="H331" i="2"/>
  <c r="G337" i="2"/>
  <c r="G340" i="2" s="1"/>
  <c r="G312" i="2"/>
  <c r="F318" i="2"/>
  <c r="F321" i="2" s="1"/>
  <c r="I293" i="2"/>
  <c r="H299" i="2"/>
  <c r="H302" i="2" s="1"/>
  <c r="H274" i="2"/>
  <c r="G280" i="2"/>
  <c r="G283" i="2" s="1"/>
  <c r="F16" i="3" s="1"/>
  <c r="H236" i="2"/>
  <c r="G242" i="2"/>
  <c r="G245" i="2" s="1"/>
  <c r="F14" i="3" s="1"/>
  <c r="I217" i="2"/>
  <c r="H223" i="2"/>
  <c r="H226" i="2" s="1"/>
  <c r="G13" i="3" s="1"/>
  <c r="H198" i="2"/>
  <c r="G204" i="2"/>
  <c r="G207" i="2" s="1"/>
  <c r="F12" i="3" s="1"/>
  <c r="F147" i="2"/>
  <c r="F150" i="2" s="1"/>
  <c r="E9" i="3" s="1"/>
  <c r="G141" i="2"/>
  <c r="H122" i="2"/>
  <c r="G128" i="2"/>
  <c r="G131" i="2" s="1"/>
  <c r="F8" i="3" s="1"/>
  <c r="H103" i="2"/>
  <c r="G109" i="2"/>
  <c r="G112" i="2" s="1"/>
  <c r="F7" i="3" s="1"/>
  <c r="G8" i="2"/>
  <c r="G14" i="2" s="1"/>
  <c r="G17" i="2" s="1"/>
  <c r="G65" i="2"/>
  <c r="F71" i="2"/>
  <c r="F74" i="2" s="1"/>
  <c r="E5" i="3" s="1"/>
  <c r="H46" i="2"/>
  <c r="G52" i="2"/>
  <c r="G55" i="2" s="1"/>
  <c r="F4" i="3" s="1"/>
  <c r="I27" i="2"/>
  <c r="H33" i="2"/>
  <c r="H36" i="2" s="1"/>
  <c r="G3" i="3" s="1"/>
  <c r="F382" i="2" l="1"/>
  <c r="L185" i="2"/>
  <c r="L188" i="2" s="1"/>
  <c r="K11" i="3" s="1"/>
  <c r="K160" i="2"/>
  <c r="J166" i="2"/>
  <c r="J169" i="2" s="1"/>
  <c r="H84" i="2"/>
  <c r="G90" i="2"/>
  <c r="G93" i="2" s="1"/>
  <c r="F6" i="3" s="1"/>
  <c r="F10" i="3"/>
  <c r="H356" i="2"/>
  <c r="H359" i="2" s="1"/>
  <c r="I350" i="2"/>
  <c r="H255" i="2"/>
  <c r="G261" i="2"/>
  <c r="G264" i="2" s="1"/>
  <c r="F15" i="3" s="1"/>
  <c r="E23" i="3"/>
  <c r="E24" i="3" s="1"/>
  <c r="E383" i="2"/>
  <c r="F2" i="3"/>
  <c r="I369" i="2"/>
  <c r="H375" i="2"/>
  <c r="H378" i="2" s="1"/>
  <c r="I331" i="2"/>
  <c r="H337" i="2"/>
  <c r="H340" i="2" s="1"/>
  <c r="H312" i="2"/>
  <c r="G318" i="2"/>
  <c r="G321" i="2" s="1"/>
  <c r="J293" i="2"/>
  <c r="I299" i="2"/>
  <c r="I302" i="2" s="1"/>
  <c r="I274" i="2"/>
  <c r="H280" i="2"/>
  <c r="H283" i="2" s="1"/>
  <c r="G16" i="3" s="1"/>
  <c r="I236" i="2"/>
  <c r="H242" i="2"/>
  <c r="H245" i="2" s="1"/>
  <c r="G14" i="3" s="1"/>
  <c r="J217" i="2"/>
  <c r="I223" i="2"/>
  <c r="I226" i="2" s="1"/>
  <c r="H13" i="3" s="1"/>
  <c r="I198" i="2"/>
  <c r="H204" i="2"/>
  <c r="H207" i="2" s="1"/>
  <c r="G12" i="3" s="1"/>
  <c r="H141" i="2"/>
  <c r="G147" i="2"/>
  <c r="G150" i="2" s="1"/>
  <c r="F9" i="3" s="1"/>
  <c r="I122" i="2"/>
  <c r="H128" i="2"/>
  <c r="H131" i="2" s="1"/>
  <c r="G8" i="3" s="1"/>
  <c r="I103" i="2"/>
  <c r="H109" i="2"/>
  <c r="H112" i="2" s="1"/>
  <c r="G7" i="3" s="1"/>
  <c r="H8" i="2"/>
  <c r="H14" i="2" s="1"/>
  <c r="H17" i="2" s="1"/>
  <c r="H65" i="2"/>
  <c r="G71" i="2"/>
  <c r="G74" i="2" s="1"/>
  <c r="F5" i="3" s="1"/>
  <c r="H52" i="2"/>
  <c r="H55" i="2" s="1"/>
  <c r="G4" i="3" s="1"/>
  <c r="I46" i="2"/>
  <c r="J27" i="2"/>
  <c r="I33" i="2"/>
  <c r="I36" i="2" s="1"/>
  <c r="H3" i="3" s="1"/>
  <c r="G382" i="2" l="1"/>
  <c r="M185" i="2"/>
  <c r="M188" i="2" s="1"/>
  <c r="L11" i="3" s="1"/>
  <c r="L160" i="2"/>
  <c r="K166" i="2"/>
  <c r="K169" i="2" s="1"/>
  <c r="I84" i="2"/>
  <c r="H90" i="2"/>
  <c r="H93" i="2" s="1"/>
  <c r="G6" i="3" s="1"/>
  <c r="F383" i="2"/>
  <c r="I356" i="2"/>
  <c r="I359" i="2" s="1"/>
  <c r="J350" i="2"/>
  <c r="I255" i="2"/>
  <c r="H261" i="2"/>
  <c r="H264" i="2" s="1"/>
  <c r="G15" i="3" s="1"/>
  <c r="G10" i="3"/>
  <c r="F23" i="3"/>
  <c r="F24" i="3" s="1"/>
  <c r="G2" i="3"/>
  <c r="J369" i="2"/>
  <c r="I375" i="2"/>
  <c r="I378" i="2" s="1"/>
  <c r="J331" i="2"/>
  <c r="I337" i="2"/>
  <c r="I340" i="2" s="1"/>
  <c r="I312" i="2"/>
  <c r="H318" i="2"/>
  <c r="H321" i="2" s="1"/>
  <c r="K293" i="2"/>
  <c r="J299" i="2"/>
  <c r="J302" i="2" s="1"/>
  <c r="J274" i="2"/>
  <c r="I280" i="2"/>
  <c r="I283" i="2" s="1"/>
  <c r="H16" i="3" s="1"/>
  <c r="J236" i="2"/>
  <c r="I242" i="2"/>
  <c r="I245" i="2" s="1"/>
  <c r="H14" i="3" s="1"/>
  <c r="K217" i="2"/>
  <c r="J223" i="2"/>
  <c r="J226" i="2" s="1"/>
  <c r="I13" i="3" s="1"/>
  <c r="J198" i="2"/>
  <c r="I204" i="2"/>
  <c r="I207" i="2" s="1"/>
  <c r="H12" i="3" s="1"/>
  <c r="I141" i="2"/>
  <c r="H147" i="2"/>
  <c r="H150" i="2" s="1"/>
  <c r="G9" i="3" s="1"/>
  <c r="J122" i="2"/>
  <c r="I128" i="2"/>
  <c r="I131" i="2" s="1"/>
  <c r="H8" i="3" s="1"/>
  <c r="J103" i="2"/>
  <c r="I109" i="2"/>
  <c r="I112" i="2" s="1"/>
  <c r="H7" i="3" s="1"/>
  <c r="I8" i="2"/>
  <c r="I14" i="2" s="1"/>
  <c r="I17" i="2" s="1"/>
  <c r="I65" i="2"/>
  <c r="H71" i="2"/>
  <c r="H74" i="2" s="1"/>
  <c r="G5" i="3" s="1"/>
  <c r="J46" i="2"/>
  <c r="I52" i="2"/>
  <c r="I55" i="2" s="1"/>
  <c r="H4" i="3" s="1"/>
  <c r="K27" i="2"/>
  <c r="J33" i="2"/>
  <c r="J36" i="2" s="1"/>
  <c r="I3" i="3" s="1"/>
  <c r="H382" i="2" l="1"/>
  <c r="N185" i="2"/>
  <c r="N188" i="2" s="1"/>
  <c r="M11" i="3" s="1"/>
  <c r="M160" i="2"/>
  <c r="L166" i="2"/>
  <c r="L169" i="2" s="1"/>
  <c r="J84" i="2"/>
  <c r="I90" i="2"/>
  <c r="I93" i="2" s="1"/>
  <c r="H6" i="3" s="1"/>
  <c r="G383" i="2"/>
  <c r="J255" i="2"/>
  <c r="I261" i="2"/>
  <c r="I264" i="2" s="1"/>
  <c r="H15" i="3" s="1"/>
  <c r="H10" i="3"/>
  <c r="K350" i="2"/>
  <c r="J356" i="2"/>
  <c r="J359" i="2" s="1"/>
  <c r="G23" i="3"/>
  <c r="G24" i="3" s="1"/>
  <c r="H2" i="3"/>
  <c r="K369" i="2"/>
  <c r="J375" i="2"/>
  <c r="J378" i="2" s="1"/>
  <c r="K331" i="2"/>
  <c r="J337" i="2"/>
  <c r="J340" i="2" s="1"/>
  <c r="J312" i="2"/>
  <c r="I318" i="2"/>
  <c r="I321" i="2" s="1"/>
  <c r="L293" i="2"/>
  <c r="K299" i="2"/>
  <c r="K302" i="2" s="1"/>
  <c r="K274" i="2"/>
  <c r="J280" i="2"/>
  <c r="J283" i="2" s="1"/>
  <c r="I16" i="3" s="1"/>
  <c r="K236" i="2"/>
  <c r="J242" i="2"/>
  <c r="J245" i="2" s="1"/>
  <c r="I14" i="3" s="1"/>
  <c r="L217" i="2"/>
  <c r="K223" i="2"/>
  <c r="K226" i="2" s="1"/>
  <c r="J13" i="3" s="1"/>
  <c r="K198" i="2"/>
  <c r="J204" i="2"/>
  <c r="J207" i="2" s="1"/>
  <c r="I12" i="3" s="1"/>
  <c r="J141" i="2"/>
  <c r="I147" i="2"/>
  <c r="I150" i="2" s="1"/>
  <c r="H9" i="3" s="1"/>
  <c r="J128" i="2"/>
  <c r="J131" i="2" s="1"/>
  <c r="I8" i="3" s="1"/>
  <c r="K122" i="2"/>
  <c r="K103" i="2"/>
  <c r="J109" i="2"/>
  <c r="J112" i="2" s="1"/>
  <c r="I7" i="3" s="1"/>
  <c r="J8" i="2"/>
  <c r="J14" i="2" s="1"/>
  <c r="J17" i="2" s="1"/>
  <c r="J65" i="2"/>
  <c r="I71" i="2"/>
  <c r="I74" i="2" s="1"/>
  <c r="H5" i="3" s="1"/>
  <c r="J52" i="2"/>
  <c r="J55" i="2" s="1"/>
  <c r="I4" i="3" s="1"/>
  <c r="K46" i="2"/>
  <c r="L27" i="2"/>
  <c r="K33" i="2"/>
  <c r="K36" i="2" s="1"/>
  <c r="J3" i="3" s="1"/>
  <c r="I382" i="2" l="1"/>
  <c r="O185" i="2"/>
  <c r="O188" i="2" s="1"/>
  <c r="N11" i="3" s="1"/>
  <c r="M166" i="2"/>
  <c r="M169" i="2" s="1"/>
  <c r="N160" i="2"/>
  <c r="K84" i="2"/>
  <c r="J90" i="2"/>
  <c r="J93" i="2" s="1"/>
  <c r="I6" i="3" s="1"/>
  <c r="H383" i="2"/>
  <c r="K356" i="2"/>
  <c r="K359" i="2" s="1"/>
  <c r="L350" i="2"/>
  <c r="I10" i="3"/>
  <c r="K255" i="2"/>
  <c r="J261" i="2"/>
  <c r="J264" i="2" s="1"/>
  <c r="I15" i="3" s="1"/>
  <c r="H23" i="3"/>
  <c r="H24" i="3" s="1"/>
  <c r="I2" i="3"/>
  <c r="L369" i="2"/>
  <c r="K375" i="2"/>
  <c r="K378" i="2" s="1"/>
  <c r="L331" i="2"/>
  <c r="K337" i="2"/>
  <c r="K340" i="2" s="1"/>
  <c r="K312" i="2"/>
  <c r="J318" i="2"/>
  <c r="J321" i="2" s="1"/>
  <c r="M293" i="2"/>
  <c r="L299" i="2"/>
  <c r="L302" i="2" s="1"/>
  <c r="L274" i="2"/>
  <c r="K280" i="2"/>
  <c r="K283" i="2" s="1"/>
  <c r="J16" i="3" s="1"/>
  <c r="L236" i="2"/>
  <c r="K242" i="2"/>
  <c r="K245" i="2" s="1"/>
  <c r="J14" i="3" s="1"/>
  <c r="M217" i="2"/>
  <c r="L223" i="2"/>
  <c r="L226" i="2" s="1"/>
  <c r="K13" i="3" s="1"/>
  <c r="L198" i="2"/>
  <c r="K204" i="2"/>
  <c r="K207" i="2" s="1"/>
  <c r="J12" i="3" s="1"/>
  <c r="K141" i="2"/>
  <c r="J147" i="2"/>
  <c r="J150" i="2" s="1"/>
  <c r="I9" i="3" s="1"/>
  <c r="L122" i="2"/>
  <c r="K128" i="2"/>
  <c r="K131" i="2" s="1"/>
  <c r="J8" i="3" s="1"/>
  <c r="K109" i="2"/>
  <c r="K112" i="2" s="1"/>
  <c r="J7" i="3" s="1"/>
  <c r="L103" i="2"/>
  <c r="K8" i="2"/>
  <c r="K14" i="2" s="1"/>
  <c r="K17" i="2" s="1"/>
  <c r="J71" i="2"/>
  <c r="J74" i="2" s="1"/>
  <c r="I5" i="3" s="1"/>
  <c r="K65" i="2"/>
  <c r="K52" i="2"/>
  <c r="K55" i="2" s="1"/>
  <c r="J4" i="3" s="1"/>
  <c r="L46" i="2"/>
  <c r="M27" i="2"/>
  <c r="L33" i="2"/>
  <c r="L36" i="2" s="1"/>
  <c r="K3" i="3" s="1"/>
  <c r="J382" i="2" l="1"/>
  <c r="P185" i="2"/>
  <c r="P188" i="2" s="1"/>
  <c r="O11" i="3" s="1"/>
  <c r="O160" i="2"/>
  <c r="N166" i="2"/>
  <c r="N169" i="2" s="1"/>
  <c r="I383" i="2"/>
  <c r="L84" i="2"/>
  <c r="K90" i="2"/>
  <c r="K93" i="2" s="1"/>
  <c r="J6" i="3" s="1"/>
  <c r="L255" i="2"/>
  <c r="K261" i="2"/>
  <c r="K264" i="2" s="1"/>
  <c r="J15" i="3" s="1"/>
  <c r="J10" i="3"/>
  <c r="M350" i="2"/>
  <c r="L356" i="2"/>
  <c r="L359" i="2" s="1"/>
  <c r="I23" i="3"/>
  <c r="I24" i="3" s="1"/>
  <c r="J2" i="3"/>
  <c r="M369" i="2"/>
  <c r="L375" i="2"/>
  <c r="L378" i="2" s="1"/>
  <c r="M331" i="2"/>
  <c r="L337" i="2"/>
  <c r="L340" i="2" s="1"/>
  <c r="K318" i="2"/>
  <c r="K321" i="2" s="1"/>
  <c r="L312" i="2"/>
  <c r="M299" i="2"/>
  <c r="M302" i="2" s="1"/>
  <c r="N293" i="2"/>
  <c r="M274" i="2"/>
  <c r="L280" i="2"/>
  <c r="L283" i="2" s="1"/>
  <c r="K16" i="3" s="1"/>
  <c r="M236" i="2"/>
  <c r="L242" i="2"/>
  <c r="L245" i="2" s="1"/>
  <c r="K14" i="3" s="1"/>
  <c r="M223" i="2"/>
  <c r="M226" i="2" s="1"/>
  <c r="L13" i="3" s="1"/>
  <c r="N217" i="2"/>
  <c r="M198" i="2"/>
  <c r="L204" i="2"/>
  <c r="L207" i="2" s="1"/>
  <c r="K12" i="3" s="1"/>
  <c r="L141" i="2"/>
  <c r="K147" i="2"/>
  <c r="K150" i="2" s="1"/>
  <c r="J9" i="3" s="1"/>
  <c r="M122" i="2"/>
  <c r="L128" i="2"/>
  <c r="L131" i="2" s="1"/>
  <c r="K8" i="3" s="1"/>
  <c r="M103" i="2"/>
  <c r="L109" i="2"/>
  <c r="L112" i="2" s="1"/>
  <c r="K7" i="3" s="1"/>
  <c r="L8" i="2"/>
  <c r="L14" i="2" s="1"/>
  <c r="L17" i="2" s="1"/>
  <c r="L65" i="2"/>
  <c r="K71" i="2"/>
  <c r="K74" i="2" s="1"/>
  <c r="J5" i="3" s="1"/>
  <c r="M46" i="2"/>
  <c r="L52" i="2"/>
  <c r="L55" i="2" s="1"/>
  <c r="K4" i="3" s="1"/>
  <c r="M33" i="2"/>
  <c r="M36" i="2" s="1"/>
  <c r="L3" i="3" s="1"/>
  <c r="N27" i="2"/>
  <c r="K382" i="2" l="1"/>
  <c r="Q185" i="2"/>
  <c r="Q188" i="2" s="1"/>
  <c r="P11" i="3" s="1"/>
  <c r="P160" i="2"/>
  <c r="O166" i="2"/>
  <c r="O169" i="2" s="1"/>
  <c r="J383" i="2"/>
  <c r="M84" i="2"/>
  <c r="L90" i="2"/>
  <c r="L93" i="2" s="1"/>
  <c r="K6" i="3" s="1"/>
  <c r="K10" i="3"/>
  <c r="M356" i="2"/>
  <c r="M359" i="2" s="1"/>
  <c r="N350" i="2"/>
  <c r="M255" i="2"/>
  <c r="L261" i="2"/>
  <c r="L264" i="2" s="1"/>
  <c r="K15" i="3" s="1"/>
  <c r="J23" i="3"/>
  <c r="J24" i="3" s="1"/>
  <c r="K2" i="3"/>
  <c r="M375" i="2"/>
  <c r="M378" i="2" s="1"/>
  <c r="N369" i="2"/>
  <c r="M337" i="2"/>
  <c r="M340" i="2" s="1"/>
  <c r="N331" i="2"/>
  <c r="M312" i="2"/>
  <c r="L318" i="2"/>
  <c r="L321" i="2" s="1"/>
  <c r="N299" i="2"/>
  <c r="N302" i="2" s="1"/>
  <c r="O293" i="2"/>
  <c r="M280" i="2"/>
  <c r="M283" i="2" s="1"/>
  <c r="L16" i="3" s="1"/>
  <c r="N274" i="2"/>
  <c r="M242" i="2"/>
  <c r="M245" i="2" s="1"/>
  <c r="L14" i="3" s="1"/>
  <c r="N236" i="2"/>
  <c r="O217" i="2"/>
  <c r="N223" i="2"/>
  <c r="N226" i="2" s="1"/>
  <c r="M13" i="3" s="1"/>
  <c r="M204" i="2"/>
  <c r="M207" i="2" s="1"/>
  <c r="L12" i="3" s="1"/>
  <c r="N198" i="2"/>
  <c r="L147" i="2"/>
  <c r="L150" i="2" s="1"/>
  <c r="K9" i="3" s="1"/>
  <c r="M141" i="2"/>
  <c r="M128" i="2"/>
  <c r="M131" i="2" s="1"/>
  <c r="L8" i="3" s="1"/>
  <c r="N122" i="2"/>
  <c r="M109" i="2"/>
  <c r="M112" i="2" s="1"/>
  <c r="L7" i="3" s="1"/>
  <c r="N103" i="2"/>
  <c r="M8" i="2"/>
  <c r="M14" i="2" s="1"/>
  <c r="M17" i="2" s="1"/>
  <c r="L71" i="2"/>
  <c r="L74" i="2" s="1"/>
  <c r="K5" i="3" s="1"/>
  <c r="M65" i="2"/>
  <c r="M52" i="2"/>
  <c r="M55" i="2" s="1"/>
  <c r="L4" i="3" s="1"/>
  <c r="N46" i="2"/>
  <c r="N33" i="2"/>
  <c r="N36" i="2" s="1"/>
  <c r="M3" i="3" s="1"/>
  <c r="O27" i="2"/>
  <c r="L382" i="2" l="1"/>
  <c r="R185" i="2"/>
  <c r="R188" i="2" s="1"/>
  <c r="Q11" i="3" s="1"/>
  <c r="Q160" i="2"/>
  <c r="P166" i="2"/>
  <c r="P169" i="2" s="1"/>
  <c r="K383" i="2"/>
  <c r="M90" i="2"/>
  <c r="M93" i="2" s="1"/>
  <c r="L6" i="3" s="1"/>
  <c r="N84" i="2"/>
  <c r="N255" i="2"/>
  <c r="M261" i="2"/>
  <c r="M264" i="2" s="1"/>
  <c r="L15" i="3" s="1"/>
  <c r="N356" i="2"/>
  <c r="N359" i="2" s="1"/>
  <c r="O350" i="2"/>
  <c r="L10" i="3"/>
  <c r="K23" i="3"/>
  <c r="K24" i="3" s="1"/>
  <c r="L2" i="3"/>
  <c r="N375" i="2"/>
  <c r="N378" i="2" s="1"/>
  <c r="O369" i="2"/>
  <c r="O331" i="2"/>
  <c r="N337" i="2"/>
  <c r="N340" i="2" s="1"/>
  <c r="N312" i="2"/>
  <c r="M318" i="2"/>
  <c r="M321" i="2" s="1"/>
  <c r="P293" i="2"/>
  <c r="O299" i="2"/>
  <c r="O302" i="2" s="1"/>
  <c r="N280" i="2"/>
  <c r="N283" i="2" s="1"/>
  <c r="M16" i="3" s="1"/>
  <c r="O274" i="2"/>
  <c r="O236" i="2"/>
  <c r="N242" i="2"/>
  <c r="N245" i="2" s="1"/>
  <c r="M14" i="3" s="1"/>
  <c r="O223" i="2"/>
  <c r="O226" i="2" s="1"/>
  <c r="N13" i="3" s="1"/>
  <c r="P217" i="2"/>
  <c r="O198" i="2"/>
  <c r="N204" i="2"/>
  <c r="N207" i="2" s="1"/>
  <c r="M12" i="3" s="1"/>
  <c r="N141" i="2"/>
  <c r="M147" i="2"/>
  <c r="M150" i="2" s="1"/>
  <c r="L9" i="3" s="1"/>
  <c r="O122" i="2"/>
  <c r="N128" i="2"/>
  <c r="N131" i="2" s="1"/>
  <c r="M8" i="3" s="1"/>
  <c r="O103" i="2"/>
  <c r="N109" i="2"/>
  <c r="N112" i="2" s="1"/>
  <c r="M7" i="3" s="1"/>
  <c r="N8" i="2"/>
  <c r="N14" i="2" s="1"/>
  <c r="N17" i="2" s="1"/>
  <c r="M71" i="2"/>
  <c r="M74" i="2" s="1"/>
  <c r="L5" i="3" s="1"/>
  <c r="N65" i="2"/>
  <c r="N52" i="2"/>
  <c r="N55" i="2" s="1"/>
  <c r="M4" i="3" s="1"/>
  <c r="O46" i="2"/>
  <c r="O33" i="2"/>
  <c r="O36" i="2" s="1"/>
  <c r="N3" i="3" s="1"/>
  <c r="P27" i="2"/>
  <c r="M382" i="2" l="1"/>
  <c r="S185" i="2"/>
  <c r="S188" i="2" s="1"/>
  <c r="R11" i="3" s="1"/>
  <c r="R160" i="2"/>
  <c r="Q166" i="2"/>
  <c r="Q169" i="2" s="1"/>
  <c r="L383" i="2"/>
  <c r="N90" i="2"/>
  <c r="N93" i="2" s="1"/>
  <c r="M6" i="3" s="1"/>
  <c r="O84" i="2"/>
  <c r="M10" i="3"/>
  <c r="O356" i="2"/>
  <c r="O359" i="2" s="1"/>
  <c r="P350" i="2"/>
  <c r="N261" i="2"/>
  <c r="N264" i="2" s="1"/>
  <c r="M15" i="3" s="1"/>
  <c r="O255" i="2"/>
  <c r="L23" i="3"/>
  <c r="L24" i="3" s="1"/>
  <c r="M2" i="3"/>
  <c r="P369" i="2"/>
  <c r="O375" i="2"/>
  <c r="O378" i="2" s="1"/>
  <c r="P331" i="2"/>
  <c r="O337" i="2"/>
  <c r="O340" i="2" s="1"/>
  <c r="N318" i="2"/>
  <c r="N321" i="2" s="1"/>
  <c r="O312" i="2"/>
  <c r="Q293" i="2"/>
  <c r="P299" i="2"/>
  <c r="P302" i="2" s="1"/>
  <c r="P274" i="2"/>
  <c r="O280" i="2"/>
  <c r="O283" i="2" s="1"/>
  <c r="N16" i="3" s="1"/>
  <c r="P236" i="2"/>
  <c r="O242" i="2"/>
  <c r="O245" i="2" s="1"/>
  <c r="N14" i="3" s="1"/>
  <c r="Q217" i="2"/>
  <c r="P223" i="2"/>
  <c r="P226" i="2" s="1"/>
  <c r="O13" i="3" s="1"/>
  <c r="O204" i="2"/>
  <c r="O207" i="2" s="1"/>
  <c r="N12" i="3" s="1"/>
  <c r="P198" i="2"/>
  <c r="N147" i="2"/>
  <c r="N150" i="2" s="1"/>
  <c r="M9" i="3" s="1"/>
  <c r="O141" i="2"/>
  <c r="O128" i="2"/>
  <c r="O131" i="2" s="1"/>
  <c r="N8" i="3" s="1"/>
  <c r="P122" i="2"/>
  <c r="P103" i="2"/>
  <c r="O109" i="2"/>
  <c r="O112" i="2" s="1"/>
  <c r="N7" i="3" s="1"/>
  <c r="O8" i="2"/>
  <c r="O14" i="2" s="1"/>
  <c r="O17" i="2" s="1"/>
  <c r="O65" i="2"/>
  <c r="N71" i="2"/>
  <c r="N74" i="2" s="1"/>
  <c r="M5" i="3" s="1"/>
  <c r="O52" i="2"/>
  <c r="O55" i="2" s="1"/>
  <c r="N4" i="3" s="1"/>
  <c r="P46" i="2"/>
  <c r="P33" i="2"/>
  <c r="P36" i="2" s="1"/>
  <c r="O3" i="3" s="1"/>
  <c r="Q27" i="2"/>
  <c r="N382" i="2" l="1"/>
  <c r="T185" i="2"/>
  <c r="T188" i="2" s="1"/>
  <c r="S11" i="3" s="1"/>
  <c r="S160" i="2"/>
  <c r="R166" i="2"/>
  <c r="R169" i="2" s="1"/>
  <c r="M383" i="2"/>
  <c r="P84" i="2"/>
  <c r="O90" i="2"/>
  <c r="O93" i="2" s="1"/>
  <c r="N6" i="3" s="1"/>
  <c r="O261" i="2"/>
  <c r="O264" i="2" s="1"/>
  <c r="N15" i="3" s="1"/>
  <c r="P255" i="2"/>
  <c r="P356" i="2"/>
  <c r="P359" i="2" s="1"/>
  <c r="Q350" i="2"/>
  <c r="N10" i="3"/>
  <c r="M23" i="3"/>
  <c r="M24" i="3" s="1"/>
  <c r="N2" i="3"/>
  <c r="Q369" i="2"/>
  <c r="P375" i="2"/>
  <c r="P378" i="2" s="1"/>
  <c r="Q331" i="2"/>
  <c r="P337" i="2"/>
  <c r="P340" i="2" s="1"/>
  <c r="P312" i="2"/>
  <c r="O318" i="2"/>
  <c r="O321" i="2" s="1"/>
  <c r="R293" i="2"/>
  <c r="Q299" i="2"/>
  <c r="Q302" i="2" s="1"/>
  <c r="Q274" i="2"/>
  <c r="P280" i="2"/>
  <c r="P283" i="2" s="1"/>
  <c r="O16" i="3" s="1"/>
  <c r="Q236" i="2"/>
  <c r="P242" i="2"/>
  <c r="P245" i="2" s="1"/>
  <c r="O14" i="3" s="1"/>
  <c r="R217" i="2"/>
  <c r="Q223" i="2"/>
  <c r="Q226" i="2" s="1"/>
  <c r="P13" i="3" s="1"/>
  <c r="Q198" i="2"/>
  <c r="P204" i="2"/>
  <c r="P207" i="2" s="1"/>
  <c r="O12" i="3" s="1"/>
  <c r="O147" i="2"/>
  <c r="O150" i="2" s="1"/>
  <c r="N9" i="3" s="1"/>
  <c r="P141" i="2"/>
  <c r="Q122" i="2"/>
  <c r="P128" i="2"/>
  <c r="P131" i="2" s="1"/>
  <c r="O8" i="3" s="1"/>
  <c r="Q103" i="2"/>
  <c r="P109" i="2"/>
  <c r="P112" i="2" s="1"/>
  <c r="O7" i="3" s="1"/>
  <c r="P8" i="2"/>
  <c r="P14" i="2" s="1"/>
  <c r="P17" i="2" s="1"/>
  <c r="O71" i="2"/>
  <c r="O74" i="2" s="1"/>
  <c r="N5" i="3" s="1"/>
  <c r="P65" i="2"/>
  <c r="P52" i="2"/>
  <c r="P55" i="2" s="1"/>
  <c r="O4" i="3" s="1"/>
  <c r="Q46" i="2"/>
  <c r="R27" i="2"/>
  <c r="Q33" i="2"/>
  <c r="Q36" i="2" s="1"/>
  <c r="P3" i="3" s="1"/>
  <c r="O382" i="2" l="1"/>
  <c r="U185" i="2"/>
  <c r="U188" i="2" s="1"/>
  <c r="T11" i="3" s="1"/>
  <c r="S166" i="2"/>
  <c r="S169" i="2" s="1"/>
  <c r="T160" i="2"/>
  <c r="N383" i="2"/>
  <c r="Q84" i="2"/>
  <c r="P90" i="2"/>
  <c r="P93" i="2" s="1"/>
  <c r="O6" i="3" s="1"/>
  <c r="O10" i="3"/>
  <c r="Q255" i="2"/>
  <c r="P261" i="2"/>
  <c r="P264" i="2" s="1"/>
  <c r="O15" i="3" s="1"/>
  <c r="R350" i="2"/>
  <c r="Q356" i="2"/>
  <c r="Q359" i="2" s="1"/>
  <c r="N23" i="3"/>
  <c r="N24" i="3" s="1"/>
  <c r="O2" i="3"/>
  <c r="R369" i="2"/>
  <c r="Q375" i="2"/>
  <c r="Q378" i="2" s="1"/>
  <c r="R331" i="2"/>
  <c r="Q337" i="2"/>
  <c r="Q340" i="2" s="1"/>
  <c r="Q312" i="2"/>
  <c r="P318" i="2"/>
  <c r="P321" i="2" s="1"/>
  <c r="S293" i="2"/>
  <c r="R299" i="2"/>
  <c r="R302" i="2" s="1"/>
  <c r="R274" i="2"/>
  <c r="Q280" i="2"/>
  <c r="Q283" i="2" s="1"/>
  <c r="P16" i="3" s="1"/>
  <c r="R236" i="2"/>
  <c r="Q242" i="2"/>
  <c r="Q245" i="2" s="1"/>
  <c r="P14" i="3" s="1"/>
  <c r="S217" i="2"/>
  <c r="R223" i="2"/>
  <c r="R226" i="2" s="1"/>
  <c r="Q13" i="3" s="1"/>
  <c r="R198" i="2"/>
  <c r="Q204" i="2"/>
  <c r="Q207" i="2" s="1"/>
  <c r="P12" i="3" s="1"/>
  <c r="Q141" i="2"/>
  <c r="P147" i="2"/>
  <c r="P150" i="2" s="1"/>
  <c r="O9" i="3" s="1"/>
  <c r="Q128" i="2"/>
  <c r="Q131" i="2" s="1"/>
  <c r="P8" i="3" s="1"/>
  <c r="R122" i="2"/>
  <c r="R103" i="2"/>
  <c r="Q109" i="2"/>
  <c r="Q112" i="2" s="1"/>
  <c r="P7" i="3" s="1"/>
  <c r="Q8" i="2"/>
  <c r="Q14" i="2" s="1"/>
  <c r="Q17" i="2" s="1"/>
  <c r="P71" i="2"/>
  <c r="P74" i="2" s="1"/>
  <c r="O5" i="3" s="1"/>
  <c r="Q65" i="2"/>
  <c r="R46" i="2"/>
  <c r="Q52" i="2"/>
  <c r="Q55" i="2" s="1"/>
  <c r="P4" i="3" s="1"/>
  <c r="S27" i="2"/>
  <c r="R33" i="2"/>
  <c r="R36" i="2" s="1"/>
  <c r="Q3" i="3" s="1"/>
  <c r="P382" i="2" l="1"/>
  <c r="V185" i="2"/>
  <c r="V188" i="2" s="1"/>
  <c r="U11" i="3" s="1"/>
  <c r="U160" i="2"/>
  <c r="T166" i="2"/>
  <c r="T169" i="2" s="1"/>
  <c r="O383" i="2"/>
  <c r="Q90" i="2"/>
  <c r="Q93" i="2" s="1"/>
  <c r="P6" i="3" s="1"/>
  <c r="R84" i="2"/>
  <c r="R356" i="2"/>
  <c r="R359" i="2" s="1"/>
  <c r="S350" i="2"/>
  <c r="Q261" i="2"/>
  <c r="Q264" i="2" s="1"/>
  <c r="P15" i="3" s="1"/>
  <c r="R255" i="2"/>
  <c r="P10" i="3"/>
  <c r="O23" i="3"/>
  <c r="O24" i="3" s="1"/>
  <c r="P2" i="3"/>
  <c r="R8" i="2"/>
  <c r="R14" i="2" s="1"/>
  <c r="R17" i="2" s="1"/>
  <c r="S369" i="2"/>
  <c r="R375" i="2"/>
  <c r="R378" i="2" s="1"/>
  <c r="R337" i="2"/>
  <c r="R340" i="2" s="1"/>
  <c r="S331" i="2"/>
  <c r="R312" i="2"/>
  <c r="Q318" i="2"/>
  <c r="Q321" i="2" s="1"/>
  <c r="T293" i="2"/>
  <c r="S299" i="2"/>
  <c r="S302" i="2" s="1"/>
  <c r="S274" i="2"/>
  <c r="R280" i="2"/>
  <c r="R283" i="2" s="1"/>
  <c r="Q16" i="3" s="1"/>
  <c r="S236" i="2"/>
  <c r="R242" i="2"/>
  <c r="R245" i="2" s="1"/>
  <c r="Q14" i="3" s="1"/>
  <c r="T217" i="2"/>
  <c r="S223" i="2"/>
  <c r="S226" i="2" s="1"/>
  <c r="R13" i="3" s="1"/>
  <c r="S198" i="2"/>
  <c r="R204" i="2"/>
  <c r="R207" i="2" s="1"/>
  <c r="Q12" i="3" s="1"/>
  <c r="R141" i="2"/>
  <c r="Q147" i="2"/>
  <c r="Q150" i="2" s="1"/>
  <c r="P9" i="3" s="1"/>
  <c r="S122" i="2"/>
  <c r="R128" i="2"/>
  <c r="R131" i="2" s="1"/>
  <c r="Q8" i="3" s="1"/>
  <c r="R109" i="2"/>
  <c r="R112" i="2" s="1"/>
  <c r="Q7" i="3" s="1"/>
  <c r="S103" i="2"/>
  <c r="Q71" i="2"/>
  <c r="Q74" i="2" s="1"/>
  <c r="P5" i="3" s="1"/>
  <c r="R65" i="2"/>
  <c r="S46" i="2"/>
  <c r="R52" i="2"/>
  <c r="R55" i="2" s="1"/>
  <c r="Q4" i="3" s="1"/>
  <c r="S33" i="2"/>
  <c r="S36" i="2" s="1"/>
  <c r="R3" i="3" s="1"/>
  <c r="T27" i="2"/>
  <c r="Q382" i="2" l="1"/>
  <c r="W185" i="2"/>
  <c r="W188" i="2" s="1"/>
  <c r="V11" i="3" s="1"/>
  <c r="V160" i="2"/>
  <c r="U166" i="2"/>
  <c r="U169" i="2" s="1"/>
  <c r="P383" i="2"/>
  <c r="R90" i="2"/>
  <c r="R93" i="2" s="1"/>
  <c r="Q6" i="3" s="1"/>
  <c r="S84" i="2"/>
  <c r="Q10" i="3"/>
  <c r="S255" i="2"/>
  <c r="R261" i="2"/>
  <c r="R264" i="2" s="1"/>
  <c r="Q15" i="3" s="1"/>
  <c r="S356" i="2"/>
  <c r="S359" i="2" s="1"/>
  <c r="T350" i="2"/>
  <c r="P23" i="3"/>
  <c r="P24" i="3" s="1"/>
  <c r="Q2" i="3"/>
  <c r="S8" i="2"/>
  <c r="S14" i="2" s="1"/>
  <c r="S17" i="2" s="1"/>
  <c r="T369" i="2"/>
  <c r="S375" i="2"/>
  <c r="S378" i="2" s="1"/>
  <c r="T331" i="2"/>
  <c r="S337" i="2"/>
  <c r="S340" i="2" s="1"/>
  <c r="S312" i="2"/>
  <c r="R318" i="2"/>
  <c r="R321" i="2" s="1"/>
  <c r="U293" i="2"/>
  <c r="T299" i="2"/>
  <c r="T302" i="2" s="1"/>
  <c r="T274" i="2"/>
  <c r="S280" i="2"/>
  <c r="S283" i="2" s="1"/>
  <c r="R16" i="3" s="1"/>
  <c r="T236" i="2"/>
  <c r="S242" i="2"/>
  <c r="S245" i="2" s="1"/>
  <c r="R14" i="3" s="1"/>
  <c r="U217" i="2"/>
  <c r="T223" i="2"/>
  <c r="T226" i="2" s="1"/>
  <c r="S13" i="3" s="1"/>
  <c r="T198" i="2"/>
  <c r="S204" i="2"/>
  <c r="S207" i="2" s="1"/>
  <c r="R12" i="3" s="1"/>
  <c r="S141" i="2"/>
  <c r="R147" i="2"/>
  <c r="R150" i="2" s="1"/>
  <c r="Q9" i="3" s="1"/>
  <c r="T122" i="2"/>
  <c r="S128" i="2"/>
  <c r="S131" i="2" s="1"/>
  <c r="R8" i="3" s="1"/>
  <c r="T103" i="2"/>
  <c r="S109" i="2"/>
  <c r="S112" i="2" s="1"/>
  <c r="R7" i="3" s="1"/>
  <c r="R71" i="2"/>
  <c r="R74" i="2" s="1"/>
  <c r="Q5" i="3" s="1"/>
  <c r="S65" i="2"/>
  <c r="T46" i="2"/>
  <c r="S52" i="2"/>
  <c r="S55" i="2" s="1"/>
  <c r="R4" i="3" s="1"/>
  <c r="U27" i="2"/>
  <c r="T33" i="2"/>
  <c r="T36" i="2" s="1"/>
  <c r="S3" i="3" s="1"/>
  <c r="R382" i="2" l="1"/>
  <c r="X185" i="2"/>
  <c r="X188" i="2" s="1"/>
  <c r="W11" i="3" s="1"/>
  <c r="W160" i="2"/>
  <c r="V166" i="2"/>
  <c r="V169" i="2" s="1"/>
  <c r="Q383" i="2"/>
  <c r="S90" i="2"/>
  <c r="S93" i="2" s="1"/>
  <c r="R6" i="3" s="1"/>
  <c r="T84" i="2"/>
  <c r="T356" i="2"/>
  <c r="T359" i="2" s="1"/>
  <c r="U350" i="2"/>
  <c r="S261" i="2"/>
  <c r="S264" i="2" s="1"/>
  <c r="R15" i="3" s="1"/>
  <c r="T255" i="2"/>
  <c r="R10" i="3"/>
  <c r="Q23" i="3"/>
  <c r="Q24" i="3" s="1"/>
  <c r="R2" i="3"/>
  <c r="T8" i="2"/>
  <c r="T14" i="2" s="1"/>
  <c r="T17" i="2" s="1"/>
  <c r="U369" i="2"/>
  <c r="T375" i="2"/>
  <c r="T378" i="2" s="1"/>
  <c r="U331" i="2"/>
  <c r="T337" i="2"/>
  <c r="T340" i="2" s="1"/>
  <c r="S318" i="2"/>
  <c r="S321" i="2" s="1"/>
  <c r="T312" i="2"/>
  <c r="V293" i="2"/>
  <c r="U299" i="2"/>
  <c r="U302" i="2" s="1"/>
  <c r="U274" i="2"/>
  <c r="T280" i="2"/>
  <c r="T283" i="2" s="1"/>
  <c r="S16" i="3" s="1"/>
  <c r="U236" i="2"/>
  <c r="T242" i="2"/>
  <c r="T245" i="2" s="1"/>
  <c r="S14" i="3" s="1"/>
  <c r="V217" i="2"/>
  <c r="U223" i="2"/>
  <c r="U226" i="2" s="1"/>
  <c r="T13" i="3" s="1"/>
  <c r="U198" i="2"/>
  <c r="T204" i="2"/>
  <c r="T207" i="2" s="1"/>
  <c r="S12" i="3" s="1"/>
  <c r="T141" i="2"/>
  <c r="S147" i="2"/>
  <c r="S150" i="2" s="1"/>
  <c r="R9" i="3" s="1"/>
  <c r="U122" i="2"/>
  <c r="T128" i="2"/>
  <c r="T131" i="2" s="1"/>
  <c r="S8" i="3" s="1"/>
  <c r="U103" i="2"/>
  <c r="T109" i="2"/>
  <c r="T112" i="2" s="1"/>
  <c r="S7" i="3" s="1"/>
  <c r="T65" i="2"/>
  <c r="S71" i="2"/>
  <c r="S74" i="2" s="1"/>
  <c r="R5" i="3" s="1"/>
  <c r="U46" i="2"/>
  <c r="T52" i="2"/>
  <c r="T55" i="2" s="1"/>
  <c r="S4" i="3" s="1"/>
  <c r="V27" i="2"/>
  <c r="U33" i="2"/>
  <c r="U36" i="2" s="1"/>
  <c r="T3" i="3" s="1"/>
  <c r="S382" i="2" l="1"/>
  <c r="Y185" i="2"/>
  <c r="Y188" i="2" s="1"/>
  <c r="X11" i="3" s="1"/>
  <c r="X160" i="2"/>
  <c r="W166" i="2"/>
  <c r="W169" i="2" s="1"/>
  <c r="R383" i="2"/>
  <c r="U84" i="2"/>
  <c r="T90" i="2"/>
  <c r="T93" i="2" s="1"/>
  <c r="S6" i="3" s="1"/>
  <c r="S10" i="3"/>
  <c r="U255" i="2"/>
  <c r="T261" i="2"/>
  <c r="T264" i="2" s="1"/>
  <c r="S15" i="3" s="1"/>
  <c r="V350" i="2"/>
  <c r="U356" i="2"/>
  <c r="U359" i="2" s="1"/>
  <c r="U8" i="2"/>
  <c r="U14" i="2" s="1"/>
  <c r="U17" i="2" s="1"/>
  <c r="R23" i="3"/>
  <c r="R24" i="3" s="1"/>
  <c r="S2" i="3"/>
  <c r="V369" i="2"/>
  <c r="U375" i="2"/>
  <c r="U378" i="2" s="1"/>
  <c r="V331" i="2"/>
  <c r="U337" i="2"/>
  <c r="U340" i="2" s="1"/>
  <c r="U312" i="2"/>
  <c r="T318" i="2"/>
  <c r="T321" i="2" s="1"/>
  <c r="W293" i="2"/>
  <c r="V299" i="2"/>
  <c r="V302" i="2" s="1"/>
  <c r="V274" i="2"/>
  <c r="U280" i="2"/>
  <c r="U283" i="2" s="1"/>
  <c r="T16" i="3" s="1"/>
  <c r="V236" i="2"/>
  <c r="U242" i="2"/>
  <c r="U245" i="2" s="1"/>
  <c r="T14" i="3" s="1"/>
  <c r="W217" i="2"/>
  <c r="V223" i="2"/>
  <c r="V226" i="2" s="1"/>
  <c r="U13" i="3" s="1"/>
  <c r="V198" i="2"/>
  <c r="U204" i="2"/>
  <c r="U207" i="2" s="1"/>
  <c r="T12" i="3" s="1"/>
  <c r="U141" i="2"/>
  <c r="T147" i="2"/>
  <c r="T150" i="2" s="1"/>
  <c r="S9" i="3" s="1"/>
  <c r="V122" i="2"/>
  <c r="U128" i="2"/>
  <c r="U131" i="2" s="1"/>
  <c r="T8" i="3" s="1"/>
  <c r="V103" i="2"/>
  <c r="U109" i="2"/>
  <c r="U112" i="2" s="1"/>
  <c r="T7" i="3" s="1"/>
  <c r="U65" i="2"/>
  <c r="T71" i="2"/>
  <c r="T74" i="2" s="1"/>
  <c r="S5" i="3" s="1"/>
  <c r="V46" i="2"/>
  <c r="U52" i="2"/>
  <c r="U55" i="2" s="1"/>
  <c r="T4" i="3" s="1"/>
  <c r="W27" i="2"/>
  <c r="V33" i="2"/>
  <c r="V36" i="2" s="1"/>
  <c r="U3" i="3" s="1"/>
  <c r="T382" i="2" l="1"/>
  <c r="T2" i="3"/>
  <c r="Z185" i="2"/>
  <c r="Z188" i="2" s="1"/>
  <c r="Y11" i="3" s="1"/>
  <c r="Y160" i="2"/>
  <c r="X166" i="2"/>
  <c r="X169" i="2" s="1"/>
  <c r="S383" i="2"/>
  <c r="V8" i="2"/>
  <c r="V14" i="2" s="1"/>
  <c r="V17" i="2" s="1"/>
  <c r="U90" i="2"/>
  <c r="U93" i="2" s="1"/>
  <c r="T6" i="3" s="1"/>
  <c r="V84" i="2"/>
  <c r="W350" i="2"/>
  <c r="V356" i="2"/>
  <c r="V359" i="2" s="1"/>
  <c r="V255" i="2"/>
  <c r="U261" i="2"/>
  <c r="U264" i="2" s="1"/>
  <c r="T15" i="3" s="1"/>
  <c r="T10" i="3"/>
  <c r="S23" i="3"/>
  <c r="S24" i="3" s="1"/>
  <c r="W369" i="2"/>
  <c r="V375" i="2"/>
  <c r="V378" i="2" s="1"/>
  <c r="W331" i="2"/>
  <c r="V337" i="2"/>
  <c r="V340" i="2" s="1"/>
  <c r="V312" i="2"/>
  <c r="U318" i="2"/>
  <c r="U321" i="2" s="1"/>
  <c r="X293" i="2"/>
  <c r="W299" i="2"/>
  <c r="W302" i="2" s="1"/>
  <c r="W274" i="2"/>
  <c r="V280" i="2"/>
  <c r="V283" i="2" s="1"/>
  <c r="U16" i="3" s="1"/>
  <c r="W236" i="2"/>
  <c r="V242" i="2"/>
  <c r="V245" i="2" s="1"/>
  <c r="U14" i="3" s="1"/>
  <c r="X217" i="2"/>
  <c r="W223" i="2"/>
  <c r="W226" i="2" s="1"/>
  <c r="V13" i="3" s="1"/>
  <c r="W198" i="2"/>
  <c r="V204" i="2"/>
  <c r="V207" i="2" s="1"/>
  <c r="U12" i="3" s="1"/>
  <c r="V141" i="2"/>
  <c r="U147" i="2"/>
  <c r="U150" i="2" s="1"/>
  <c r="T9" i="3" s="1"/>
  <c r="W122" i="2"/>
  <c r="V128" i="2"/>
  <c r="V131" i="2" s="1"/>
  <c r="U8" i="3" s="1"/>
  <c r="W103" i="2"/>
  <c r="V109" i="2"/>
  <c r="V112" i="2" s="1"/>
  <c r="U7" i="3" s="1"/>
  <c r="U71" i="2"/>
  <c r="U74" i="2" s="1"/>
  <c r="T5" i="3" s="1"/>
  <c r="V65" i="2"/>
  <c r="W46" i="2"/>
  <c r="V52" i="2"/>
  <c r="V55" i="2" s="1"/>
  <c r="U4" i="3" s="1"/>
  <c r="X27" i="2"/>
  <c r="W33" i="2"/>
  <c r="W36" i="2" s="1"/>
  <c r="V3" i="3" s="1"/>
  <c r="U382" i="2" l="1"/>
  <c r="U2" i="3"/>
  <c r="AA185" i="2"/>
  <c r="AA188" i="2" s="1"/>
  <c r="Z11" i="3" s="1"/>
  <c r="Y166" i="2"/>
  <c r="Y169" i="2" s="1"/>
  <c r="Z160" i="2"/>
  <c r="T383" i="2"/>
  <c r="W8" i="2"/>
  <c r="W14" i="2" s="1"/>
  <c r="W17" i="2" s="1"/>
  <c r="V90" i="2"/>
  <c r="V93" i="2" s="1"/>
  <c r="U6" i="3" s="1"/>
  <c r="W84" i="2"/>
  <c r="U10" i="3"/>
  <c r="V261" i="2"/>
  <c r="V264" i="2" s="1"/>
  <c r="U15" i="3" s="1"/>
  <c r="W255" i="2"/>
  <c r="T23" i="3"/>
  <c r="T24" i="3" s="1"/>
  <c r="X350" i="2"/>
  <c r="W356" i="2"/>
  <c r="W359" i="2" s="1"/>
  <c r="X369" i="2"/>
  <c r="W375" i="2"/>
  <c r="W378" i="2" s="1"/>
  <c r="W337" i="2"/>
  <c r="W340" i="2" s="1"/>
  <c r="X331" i="2"/>
  <c r="V318" i="2"/>
  <c r="V321" i="2" s="1"/>
  <c r="W312" i="2"/>
  <c r="Y293" i="2"/>
  <c r="X299" i="2"/>
  <c r="X302" i="2" s="1"/>
  <c r="X274" i="2"/>
  <c r="W280" i="2"/>
  <c r="W283" i="2" s="1"/>
  <c r="V16" i="3" s="1"/>
  <c r="W242" i="2"/>
  <c r="W245" i="2" s="1"/>
  <c r="V14" i="3" s="1"/>
  <c r="X236" i="2"/>
  <c r="Y217" i="2"/>
  <c r="X223" i="2"/>
  <c r="X226" i="2" s="1"/>
  <c r="W13" i="3" s="1"/>
  <c r="X198" i="2"/>
  <c r="W204" i="2"/>
  <c r="W207" i="2" s="1"/>
  <c r="V12" i="3" s="1"/>
  <c r="V147" i="2"/>
  <c r="V150" i="2" s="1"/>
  <c r="U9" i="3" s="1"/>
  <c r="W141" i="2"/>
  <c r="X122" i="2"/>
  <c r="W128" i="2"/>
  <c r="W131" i="2" s="1"/>
  <c r="V8" i="3" s="1"/>
  <c r="W109" i="2"/>
  <c r="W112" i="2" s="1"/>
  <c r="V7" i="3" s="1"/>
  <c r="X103" i="2"/>
  <c r="V71" i="2"/>
  <c r="V74" i="2" s="1"/>
  <c r="U5" i="3" s="1"/>
  <c r="W65" i="2"/>
  <c r="X46" i="2"/>
  <c r="W52" i="2"/>
  <c r="W55" i="2" s="1"/>
  <c r="V4" i="3" s="1"/>
  <c r="Y27" i="2"/>
  <c r="X33" i="2"/>
  <c r="X36" i="2" s="1"/>
  <c r="W3" i="3" s="1"/>
  <c r="V382" i="2" l="1"/>
  <c r="V2" i="3"/>
  <c r="AB185" i="2"/>
  <c r="AB188" i="2" s="1"/>
  <c r="AA11" i="3" s="1"/>
  <c r="Z166" i="2"/>
  <c r="Z169" i="2" s="1"/>
  <c r="AA160" i="2"/>
  <c r="U383" i="2"/>
  <c r="X8" i="2"/>
  <c r="X14" i="2" s="1"/>
  <c r="X17" i="2" s="1"/>
  <c r="W90" i="2"/>
  <c r="W93" i="2" s="1"/>
  <c r="V6" i="3" s="1"/>
  <c r="X84" i="2"/>
  <c r="X356" i="2"/>
  <c r="X359" i="2" s="1"/>
  <c r="Y350" i="2"/>
  <c r="W261" i="2"/>
  <c r="W264" i="2" s="1"/>
  <c r="V15" i="3" s="1"/>
  <c r="X255" i="2"/>
  <c r="U23" i="3"/>
  <c r="U24" i="3" s="1"/>
  <c r="V10" i="3"/>
  <c r="Y369" i="2"/>
  <c r="X375" i="2"/>
  <c r="X378" i="2" s="1"/>
  <c r="Y331" i="2"/>
  <c r="X337" i="2"/>
  <c r="X340" i="2" s="1"/>
  <c r="X312" i="2"/>
  <c r="W318" i="2"/>
  <c r="W321" i="2" s="1"/>
  <c r="Y299" i="2"/>
  <c r="Y302" i="2" s="1"/>
  <c r="Z293" i="2"/>
  <c r="Y274" i="2"/>
  <c r="X280" i="2"/>
  <c r="X283" i="2" s="1"/>
  <c r="W16" i="3" s="1"/>
  <c r="Y236" i="2"/>
  <c r="X242" i="2"/>
  <c r="X245" i="2" s="1"/>
  <c r="W14" i="3" s="1"/>
  <c r="Y223" i="2"/>
  <c r="Y226" i="2" s="1"/>
  <c r="X13" i="3" s="1"/>
  <c r="Z217" i="2"/>
  <c r="Y198" i="2"/>
  <c r="X204" i="2"/>
  <c r="X207" i="2" s="1"/>
  <c r="W12" i="3" s="1"/>
  <c r="W147" i="2"/>
  <c r="W150" i="2" s="1"/>
  <c r="V9" i="3" s="1"/>
  <c r="X141" i="2"/>
  <c r="Y122" i="2"/>
  <c r="X128" i="2"/>
  <c r="X131" i="2" s="1"/>
  <c r="W8" i="3" s="1"/>
  <c r="Y103" i="2"/>
  <c r="X109" i="2"/>
  <c r="X112" i="2" s="1"/>
  <c r="W7" i="3" s="1"/>
  <c r="W71" i="2"/>
  <c r="W74" i="2" s="1"/>
  <c r="V5" i="3" s="1"/>
  <c r="X65" i="2"/>
  <c r="Y46" i="2"/>
  <c r="X52" i="2"/>
  <c r="X55" i="2" s="1"/>
  <c r="W4" i="3" s="1"/>
  <c r="Y33" i="2"/>
  <c r="Y36" i="2" s="1"/>
  <c r="X3" i="3" s="1"/>
  <c r="Z27" i="2"/>
  <c r="W382" i="2" l="1"/>
  <c r="W2" i="3"/>
  <c r="AC185" i="2"/>
  <c r="AC188" i="2" s="1"/>
  <c r="AB11" i="3" s="1"/>
  <c r="AB160" i="2"/>
  <c r="AA166" i="2"/>
  <c r="AA169" i="2" s="1"/>
  <c r="V383" i="2"/>
  <c r="Y8" i="2"/>
  <c r="Y14" i="2" s="1"/>
  <c r="Y17" i="2" s="1"/>
  <c r="X90" i="2"/>
  <c r="X93" i="2" s="1"/>
  <c r="W6" i="3" s="1"/>
  <c r="Y84" i="2"/>
  <c r="W10" i="3"/>
  <c r="V23" i="3"/>
  <c r="V24" i="3" s="1"/>
  <c r="Y255" i="2"/>
  <c r="X261" i="2"/>
  <c r="X264" i="2" s="1"/>
  <c r="W15" i="3" s="1"/>
  <c r="Y356" i="2"/>
  <c r="Y359" i="2" s="1"/>
  <c r="Z350" i="2"/>
  <c r="Y375" i="2"/>
  <c r="Y378" i="2" s="1"/>
  <c r="Z369" i="2"/>
  <c r="Y337" i="2"/>
  <c r="Y340" i="2" s="1"/>
  <c r="Z331" i="2"/>
  <c r="Y312" i="2"/>
  <c r="X318" i="2"/>
  <c r="X321" i="2" s="1"/>
  <c r="AA293" i="2"/>
  <c r="Z299" i="2"/>
  <c r="Z302" i="2" s="1"/>
  <c r="Y280" i="2"/>
  <c r="Y283" i="2" s="1"/>
  <c r="X16" i="3" s="1"/>
  <c r="Z274" i="2"/>
  <c r="Y242" i="2"/>
  <c r="Y245" i="2" s="1"/>
  <c r="X14" i="3" s="1"/>
  <c r="Z236" i="2"/>
  <c r="Z223" i="2"/>
  <c r="Z226" i="2" s="1"/>
  <c r="Y13" i="3" s="1"/>
  <c r="AA217" i="2"/>
  <c r="Y204" i="2"/>
  <c r="Y207" i="2" s="1"/>
  <c r="X12" i="3" s="1"/>
  <c r="Z198" i="2"/>
  <c r="Y141" i="2"/>
  <c r="X147" i="2"/>
  <c r="X150" i="2" s="1"/>
  <c r="W9" i="3" s="1"/>
  <c r="Y128" i="2"/>
  <c r="Y131" i="2" s="1"/>
  <c r="X8" i="3" s="1"/>
  <c r="Z122" i="2"/>
  <c r="Y109" i="2"/>
  <c r="Y112" i="2" s="1"/>
  <c r="X7" i="3" s="1"/>
  <c r="Z103" i="2"/>
  <c r="Y65" i="2"/>
  <c r="X71" i="2"/>
  <c r="X74" i="2" s="1"/>
  <c r="W5" i="3" s="1"/>
  <c r="Y52" i="2"/>
  <c r="Y55" i="2" s="1"/>
  <c r="X4" i="3" s="1"/>
  <c r="Z46" i="2"/>
  <c r="AA27" i="2"/>
  <c r="Z33" i="2"/>
  <c r="Z36" i="2" s="1"/>
  <c r="Y3" i="3" s="1"/>
  <c r="X382" i="2" l="1"/>
  <c r="X2" i="3"/>
  <c r="AD185" i="2"/>
  <c r="AD188" i="2" s="1"/>
  <c r="AC11" i="3" s="1"/>
  <c r="AC160" i="2"/>
  <c r="AB166" i="2"/>
  <c r="AB169" i="2" s="1"/>
  <c r="W383" i="2"/>
  <c r="Z8" i="2"/>
  <c r="Z14" i="2" s="1"/>
  <c r="Z17" i="2" s="1"/>
  <c r="Y90" i="2"/>
  <c r="Y93" i="2" s="1"/>
  <c r="X6" i="3" s="1"/>
  <c r="Z84" i="2"/>
  <c r="Z356" i="2"/>
  <c r="Z359" i="2" s="1"/>
  <c r="AA350" i="2"/>
  <c r="Z255" i="2"/>
  <c r="Y261" i="2"/>
  <c r="Y264" i="2" s="1"/>
  <c r="X15" i="3" s="1"/>
  <c r="W23" i="3"/>
  <c r="W24" i="3" s="1"/>
  <c r="X10" i="3"/>
  <c r="AA369" i="2"/>
  <c r="Z375" i="2"/>
  <c r="Z378" i="2" s="1"/>
  <c r="AA331" i="2"/>
  <c r="Z337" i="2"/>
  <c r="Z340" i="2" s="1"/>
  <c r="Y318" i="2"/>
  <c r="Y321" i="2" s="1"/>
  <c r="Z312" i="2"/>
  <c r="AB293" i="2"/>
  <c r="AA299" i="2"/>
  <c r="AA302" i="2" s="1"/>
  <c r="AA274" i="2"/>
  <c r="Z280" i="2"/>
  <c r="Z283" i="2" s="1"/>
  <c r="Y16" i="3" s="1"/>
  <c r="AA236" i="2"/>
  <c r="Z242" i="2"/>
  <c r="Z245" i="2" s="1"/>
  <c r="Y14" i="3" s="1"/>
  <c r="AA223" i="2"/>
  <c r="AA226" i="2" s="1"/>
  <c r="Z13" i="3" s="1"/>
  <c r="AB217" i="2"/>
  <c r="AA198" i="2"/>
  <c r="Z204" i="2"/>
  <c r="Z207" i="2" s="1"/>
  <c r="Y12" i="3" s="1"/>
  <c r="Z141" i="2"/>
  <c r="Y147" i="2"/>
  <c r="Y150" i="2" s="1"/>
  <c r="X9" i="3" s="1"/>
  <c r="Z128" i="2"/>
  <c r="Z131" i="2" s="1"/>
  <c r="Y8" i="3" s="1"/>
  <c r="AA122" i="2"/>
  <c r="AA103" i="2"/>
  <c r="Z109" i="2"/>
  <c r="Z112" i="2" s="1"/>
  <c r="Y7" i="3" s="1"/>
  <c r="Y71" i="2"/>
  <c r="Y74" i="2" s="1"/>
  <c r="Z65" i="2"/>
  <c r="AA46" i="2"/>
  <c r="Z52" i="2"/>
  <c r="Z55" i="2" s="1"/>
  <c r="Y4" i="3" s="1"/>
  <c r="AA33" i="2"/>
  <c r="AA36" i="2" s="1"/>
  <c r="Z3" i="3" s="1"/>
  <c r="AB27" i="2"/>
  <c r="Y382" i="2" l="1"/>
  <c r="Y2" i="3"/>
  <c r="AE185" i="2"/>
  <c r="AE188" i="2" s="1"/>
  <c r="AD11" i="3" s="1"/>
  <c r="AD160" i="2"/>
  <c r="AC166" i="2"/>
  <c r="AC169" i="2" s="1"/>
  <c r="X383" i="2"/>
  <c r="AA8" i="2"/>
  <c r="AA14" i="2" s="1"/>
  <c r="AA17" i="2" s="1"/>
  <c r="AA84" i="2"/>
  <c r="Z90" i="2"/>
  <c r="Z93" i="2" s="1"/>
  <c r="Y6" i="3" s="1"/>
  <c r="Y10" i="3"/>
  <c r="Z261" i="2"/>
  <c r="Z264" i="2" s="1"/>
  <c r="Y15" i="3" s="1"/>
  <c r="AA255" i="2"/>
  <c r="AA356" i="2"/>
  <c r="AA359" i="2" s="1"/>
  <c r="AB350" i="2"/>
  <c r="X5" i="3"/>
  <c r="X23" i="3" s="1"/>
  <c r="X24" i="3" s="1"/>
  <c r="AB369" i="2"/>
  <c r="AA375" i="2"/>
  <c r="AA378" i="2" s="1"/>
  <c r="AB331" i="2"/>
  <c r="AA337" i="2"/>
  <c r="AA340" i="2" s="1"/>
  <c r="Z318" i="2"/>
  <c r="Z321" i="2" s="1"/>
  <c r="AA312" i="2"/>
  <c r="AC293" i="2"/>
  <c r="AB299" i="2"/>
  <c r="AB302" i="2" s="1"/>
  <c r="AB274" i="2"/>
  <c r="AA280" i="2"/>
  <c r="AA283" i="2" s="1"/>
  <c r="Z16" i="3" s="1"/>
  <c r="AB236" i="2"/>
  <c r="AA242" i="2"/>
  <c r="AA245" i="2" s="1"/>
  <c r="Z14" i="3" s="1"/>
  <c r="AC217" i="2"/>
  <c r="AB223" i="2"/>
  <c r="AB226" i="2" s="1"/>
  <c r="AA13" i="3" s="1"/>
  <c r="AA204" i="2"/>
  <c r="AA207" i="2" s="1"/>
  <c r="Z12" i="3" s="1"/>
  <c r="AB198" i="2"/>
  <c r="Z147" i="2"/>
  <c r="Z150" i="2" s="1"/>
  <c r="Y9" i="3" s="1"/>
  <c r="AA141" i="2"/>
  <c r="AA128" i="2"/>
  <c r="AA131" i="2" s="1"/>
  <c r="Z8" i="3" s="1"/>
  <c r="AB122" i="2"/>
  <c r="AB103" i="2"/>
  <c r="AA109" i="2"/>
  <c r="AA112" i="2" s="1"/>
  <c r="Z7" i="3" s="1"/>
  <c r="Z71" i="2"/>
  <c r="Z74" i="2" s="1"/>
  <c r="Y5" i="3" s="1"/>
  <c r="AA65" i="2"/>
  <c r="AA52" i="2"/>
  <c r="AA55" i="2" s="1"/>
  <c r="Z4" i="3" s="1"/>
  <c r="AB46" i="2"/>
  <c r="AC27" i="2"/>
  <c r="AB33" i="2"/>
  <c r="AB36" i="2" s="1"/>
  <c r="AA3" i="3" s="1"/>
  <c r="Z382" i="2" l="1"/>
  <c r="Z2" i="3"/>
  <c r="AF185" i="2"/>
  <c r="AF188" i="2" s="1"/>
  <c r="AE11" i="3" s="1"/>
  <c r="AE160" i="2"/>
  <c r="AD166" i="2"/>
  <c r="AD169" i="2" s="1"/>
  <c r="Y383" i="2"/>
  <c r="AB8" i="2"/>
  <c r="AB14" i="2" s="1"/>
  <c r="AB17" i="2" s="1"/>
  <c r="AA90" i="2"/>
  <c r="AA93" i="2" s="1"/>
  <c r="Z6" i="3" s="1"/>
  <c r="AB84" i="2"/>
  <c r="AB356" i="2"/>
  <c r="AB359" i="2" s="1"/>
  <c r="AC350" i="2"/>
  <c r="AB255" i="2"/>
  <c r="AA261" i="2"/>
  <c r="AA264" i="2" s="1"/>
  <c r="Z15" i="3" s="1"/>
  <c r="Y23" i="3"/>
  <c r="Y24" i="3" s="1"/>
  <c r="Z10" i="3"/>
  <c r="AC369" i="2"/>
  <c r="AB375" i="2"/>
  <c r="AB378" i="2" s="1"/>
  <c r="AC331" i="2"/>
  <c r="AB337" i="2"/>
  <c r="AB340" i="2" s="1"/>
  <c r="AB312" i="2"/>
  <c r="AA318" i="2"/>
  <c r="AA321" i="2" s="1"/>
  <c r="AD293" i="2"/>
  <c r="AC299" i="2"/>
  <c r="AC302" i="2" s="1"/>
  <c r="AC274" i="2"/>
  <c r="AB280" i="2"/>
  <c r="AB283" i="2" s="1"/>
  <c r="AA16" i="3" s="1"/>
  <c r="AC236" i="2"/>
  <c r="AB242" i="2"/>
  <c r="AB245" i="2" s="1"/>
  <c r="AA14" i="3" s="1"/>
  <c r="AD217" i="2"/>
  <c r="AC223" i="2"/>
  <c r="AC226" i="2" s="1"/>
  <c r="AB13" i="3" s="1"/>
  <c r="AC198" i="2"/>
  <c r="AB204" i="2"/>
  <c r="AB207" i="2" s="1"/>
  <c r="AA12" i="3" s="1"/>
  <c r="AA147" i="2"/>
  <c r="AA150" i="2" s="1"/>
  <c r="Z9" i="3" s="1"/>
  <c r="AB141" i="2"/>
  <c r="AC122" i="2"/>
  <c r="AB128" i="2"/>
  <c r="AB131" i="2" s="1"/>
  <c r="AA8" i="3" s="1"/>
  <c r="AC103" i="2"/>
  <c r="AB109" i="2"/>
  <c r="AB112" i="2" s="1"/>
  <c r="AA7" i="3" s="1"/>
  <c r="AB65" i="2"/>
  <c r="AA71" i="2"/>
  <c r="AA74" i="2" s="1"/>
  <c r="Z5" i="3" s="1"/>
  <c r="AC46" i="2"/>
  <c r="AB52" i="2"/>
  <c r="AB55" i="2" s="1"/>
  <c r="AA4" i="3" s="1"/>
  <c r="AD27" i="2"/>
  <c r="AC33" i="2"/>
  <c r="AC36" i="2" s="1"/>
  <c r="AB3" i="3" s="1"/>
  <c r="AA382" i="2" l="1"/>
  <c r="AA2" i="3"/>
  <c r="AG185" i="2"/>
  <c r="AG188" i="2" s="1"/>
  <c r="AF11" i="3" s="1"/>
  <c r="AE166" i="2"/>
  <c r="AE169" i="2" s="1"/>
  <c r="AF160" i="2"/>
  <c r="Z383" i="2"/>
  <c r="AC8" i="2"/>
  <c r="AC14" i="2" s="1"/>
  <c r="AC17" i="2" s="1"/>
  <c r="AC84" i="2"/>
  <c r="AB90" i="2"/>
  <c r="AB93" i="2" s="1"/>
  <c r="AA6" i="3" s="1"/>
  <c r="AA10" i="3"/>
  <c r="AC255" i="2"/>
  <c r="AB261" i="2"/>
  <c r="AB264" i="2" s="1"/>
  <c r="AA15" i="3" s="1"/>
  <c r="Z23" i="3"/>
  <c r="Z24" i="3" s="1"/>
  <c r="AC356" i="2"/>
  <c r="AC359" i="2" s="1"/>
  <c r="AD350" i="2"/>
  <c r="AD369" i="2"/>
  <c r="AC375" i="2"/>
  <c r="AC378" i="2" s="1"/>
  <c r="AD331" i="2"/>
  <c r="AC337" i="2"/>
  <c r="AC340" i="2" s="1"/>
  <c r="AC312" i="2"/>
  <c r="AB318" i="2"/>
  <c r="AB321" i="2" s="1"/>
  <c r="AE293" i="2"/>
  <c r="AD299" i="2"/>
  <c r="AD302" i="2" s="1"/>
  <c r="AD274" i="2"/>
  <c r="AC280" i="2"/>
  <c r="AC283" i="2" s="1"/>
  <c r="AB16" i="3" s="1"/>
  <c r="AD236" i="2"/>
  <c r="AC242" i="2"/>
  <c r="AC245" i="2" s="1"/>
  <c r="AB14" i="3" s="1"/>
  <c r="AE217" i="2"/>
  <c r="AD223" i="2"/>
  <c r="AD226" i="2" s="1"/>
  <c r="AC13" i="3" s="1"/>
  <c r="AD198" i="2"/>
  <c r="AC204" i="2"/>
  <c r="AC207" i="2" s="1"/>
  <c r="AB12" i="3" s="1"/>
  <c r="AB147" i="2"/>
  <c r="AB150" i="2" s="1"/>
  <c r="AA9" i="3" s="1"/>
  <c r="AC141" i="2"/>
  <c r="AD122" i="2"/>
  <c r="AC128" i="2"/>
  <c r="AC131" i="2" s="1"/>
  <c r="AB8" i="3" s="1"/>
  <c r="AD103" i="2"/>
  <c r="AC109" i="2"/>
  <c r="AC112" i="2" s="1"/>
  <c r="AB7" i="3" s="1"/>
  <c r="AC65" i="2"/>
  <c r="AB71" i="2"/>
  <c r="AB74" i="2" s="1"/>
  <c r="AA5" i="3" s="1"/>
  <c r="AD46" i="2"/>
  <c r="AC52" i="2"/>
  <c r="AC55" i="2" s="1"/>
  <c r="AB4" i="3" s="1"/>
  <c r="AE27" i="2"/>
  <c r="AD33" i="2"/>
  <c r="AD36" i="2" s="1"/>
  <c r="AC3" i="3" s="1"/>
  <c r="AB382" i="2" l="1"/>
  <c r="AB2" i="3"/>
  <c r="AH185" i="2"/>
  <c r="AH188" i="2" s="1"/>
  <c r="AG11" i="3" s="1"/>
  <c r="AG160" i="2"/>
  <c r="AF166" i="2"/>
  <c r="AF169" i="2" s="1"/>
  <c r="AA383" i="2"/>
  <c r="AD8" i="2"/>
  <c r="AD14" i="2" s="1"/>
  <c r="AD17" i="2" s="1"/>
  <c r="AC90" i="2"/>
  <c r="AC93" i="2" s="1"/>
  <c r="AB6" i="3" s="1"/>
  <c r="AD84" i="2"/>
  <c r="AD356" i="2"/>
  <c r="AD359" i="2" s="1"/>
  <c r="AE350" i="2"/>
  <c r="AC261" i="2"/>
  <c r="AC264" i="2" s="1"/>
  <c r="AB15" i="3" s="1"/>
  <c r="AD255" i="2"/>
  <c r="AA23" i="3"/>
  <c r="AA24" i="3" s="1"/>
  <c r="AB10" i="3"/>
  <c r="AE369" i="2"/>
  <c r="AD375" i="2"/>
  <c r="AD378" i="2" s="1"/>
  <c r="AE331" i="2"/>
  <c r="AD337" i="2"/>
  <c r="AD340" i="2" s="1"/>
  <c r="AD312" i="2"/>
  <c r="AC318" i="2"/>
  <c r="AC321" i="2" s="1"/>
  <c r="AF293" i="2"/>
  <c r="AE299" i="2"/>
  <c r="AE302" i="2" s="1"/>
  <c r="AE274" i="2"/>
  <c r="AD280" i="2"/>
  <c r="AD283" i="2" s="1"/>
  <c r="AC16" i="3" s="1"/>
  <c r="AE236" i="2"/>
  <c r="AD242" i="2"/>
  <c r="AD245" i="2" s="1"/>
  <c r="AC14" i="3" s="1"/>
  <c r="AF217" i="2"/>
  <c r="AE223" i="2"/>
  <c r="AE226" i="2" s="1"/>
  <c r="AD13" i="3" s="1"/>
  <c r="AE198" i="2"/>
  <c r="AD204" i="2"/>
  <c r="AD207" i="2" s="1"/>
  <c r="AC12" i="3" s="1"/>
  <c r="AC147" i="2"/>
  <c r="AC150" i="2" s="1"/>
  <c r="AB9" i="3" s="1"/>
  <c r="AD141" i="2"/>
  <c r="AE122" i="2"/>
  <c r="AD128" i="2"/>
  <c r="AD131" i="2" s="1"/>
  <c r="AC8" i="3" s="1"/>
  <c r="AE103" i="2"/>
  <c r="AD109" i="2"/>
  <c r="AD112" i="2" s="1"/>
  <c r="AC7" i="3" s="1"/>
  <c r="AD65" i="2"/>
  <c r="AC71" i="2"/>
  <c r="AC74" i="2" s="1"/>
  <c r="AB5" i="3" s="1"/>
  <c r="AE46" i="2"/>
  <c r="AD52" i="2"/>
  <c r="AD55" i="2" s="1"/>
  <c r="AC4" i="3" s="1"/>
  <c r="AF27" i="2"/>
  <c r="AE33" i="2"/>
  <c r="AE36" i="2" s="1"/>
  <c r="AD3" i="3" s="1"/>
  <c r="AC382" i="2" l="1"/>
  <c r="AC2" i="3"/>
  <c r="AI185" i="2"/>
  <c r="AI188" i="2" s="1"/>
  <c r="AH11" i="3" s="1"/>
  <c r="AB383" i="2"/>
  <c r="AH160" i="2"/>
  <c r="AG166" i="2"/>
  <c r="AG169" i="2" s="1"/>
  <c r="AE8" i="2"/>
  <c r="AE14" i="2" s="1"/>
  <c r="AE17" i="2" s="1"/>
  <c r="AE84" i="2"/>
  <c r="AD90" i="2"/>
  <c r="AD93" i="2" s="1"/>
  <c r="AC6" i="3" s="1"/>
  <c r="AC10" i="3"/>
  <c r="AB23" i="3"/>
  <c r="AB24" i="3" s="1"/>
  <c r="AE255" i="2"/>
  <c r="AD261" i="2"/>
  <c r="AD264" i="2" s="1"/>
  <c r="AC15" i="3" s="1"/>
  <c r="AF350" i="2"/>
  <c r="AE356" i="2"/>
  <c r="AE359" i="2" s="1"/>
  <c r="AF369" i="2"/>
  <c r="AE375" i="2"/>
  <c r="AE378" i="2" s="1"/>
  <c r="AF331" i="2"/>
  <c r="AE337" i="2"/>
  <c r="AE340" i="2" s="1"/>
  <c r="AE312" i="2"/>
  <c r="AD318" i="2"/>
  <c r="AD321" i="2" s="1"/>
  <c r="AG293" i="2"/>
  <c r="AF299" i="2"/>
  <c r="AF302" i="2" s="1"/>
  <c r="AF274" i="2"/>
  <c r="AE280" i="2"/>
  <c r="AE283" i="2" s="1"/>
  <c r="AD16" i="3" s="1"/>
  <c r="AF236" i="2"/>
  <c r="AE242" i="2"/>
  <c r="AE245" i="2" s="1"/>
  <c r="AD14" i="3" s="1"/>
  <c r="AG217" i="2"/>
  <c r="AF223" i="2"/>
  <c r="AF226" i="2" s="1"/>
  <c r="AE13" i="3" s="1"/>
  <c r="AF198" i="2"/>
  <c r="AE204" i="2"/>
  <c r="AE207" i="2" s="1"/>
  <c r="AD12" i="3" s="1"/>
  <c r="AD147" i="2"/>
  <c r="AD150" i="2" s="1"/>
  <c r="AC9" i="3" s="1"/>
  <c r="AE141" i="2"/>
  <c r="AF122" i="2"/>
  <c r="AE128" i="2"/>
  <c r="AE131" i="2" s="1"/>
  <c r="AD8" i="3" s="1"/>
  <c r="AF103" i="2"/>
  <c r="AE109" i="2"/>
  <c r="AE112" i="2" s="1"/>
  <c r="AD7" i="3" s="1"/>
  <c r="AE65" i="2"/>
  <c r="AD71" i="2"/>
  <c r="AD74" i="2" s="1"/>
  <c r="AC5" i="3" s="1"/>
  <c r="AF46" i="2"/>
  <c r="AE52" i="2"/>
  <c r="AE55" i="2" s="1"/>
  <c r="AD4" i="3" s="1"/>
  <c r="AG27" i="2"/>
  <c r="AF33" i="2"/>
  <c r="AF36" i="2" s="1"/>
  <c r="AE3" i="3" s="1"/>
  <c r="AD382" i="2" l="1"/>
  <c r="AD2" i="3"/>
  <c r="AJ185" i="2"/>
  <c r="AJ188" i="2" s="1"/>
  <c r="AI11" i="3" s="1"/>
  <c r="AC383" i="2"/>
  <c r="AI160" i="2"/>
  <c r="AH166" i="2"/>
  <c r="AH169" i="2" s="1"/>
  <c r="AF8" i="2"/>
  <c r="AF14" i="2" s="1"/>
  <c r="AF17" i="2" s="1"/>
  <c r="AE90" i="2"/>
  <c r="AE93" i="2" s="1"/>
  <c r="AD6" i="3" s="1"/>
  <c r="AF84" i="2"/>
  <c r="AG350" i="2"/>
  <c r="AF356" i="2"/>
  <c r="AF359" i="2" s="1"/>
  <c r="AF255" i="2"/>
  <c r="AE261" i="2"/>
  <c r="AE264" i="2" s="1"/>
  <c r="AD15" i="3" s="1"/>
  <c r="AC23" i="3"/>
  <c r="AC24" i="3" s="1"/>
  <c r="AD10" i="3"/>
  <c r="AG369" i="2"/>
  <c r="AF375" i="2"/>
  <c r="AF378" i="2" s="1"/>
  <c r="AG331" i="2"/>
  <c r="AF337" i="2"/>
  <c r="AF340" i="2" s="1"/>
  <c r="AF312" i="2"/>
  <c r="AE318" i="2"/>
  <c r="AE321" i="2" s="1"/>
  <c r="AH293" i="2"/>
  <c r="AG299" i="2"/>
  <c r="AG302" i="2" s="1"/>
  <c r="AG274" i="2"/>
  <c r="AF280" i="2"/>
  <c r="AF283" i="2" s="1"/>
  <c r="AE16" i="3" s="1"/>
  <c r="AG236" i="2"/>
  <c r="AF242" i="2"/>
  <c r="AF245" i="2" s="1"/>
  <c r="AE14" i="3" s="1"/>
  <c r="AH217" i="2"/>
  <c r="AG223" i="2"/>
  <c r="AG226" i="2" s="1"/>
  <c r="AF13" i="3" s="1"/>
  <c r="AG198" i="2"/>
  <c r="AF204" i="2"/>
  <c r="AF207" i="2" s="1"/>
  <c r="AE12" i="3" s="1"/>
  <c r="AE147" i="2"/>
  <c r="AE150" i="2" s="1"/>
  <c r="AD9" i="3" s="1"/>
  <c r="AF141" i="2"/>
  <c r="AG122" i="2"/>
  <c r="AF128" i="2"/>
  <c r="AF131" i="2" s="1"/>
  <c r="AE8" i="3" s="1"/>
  <c r="AG103" i="2"/>
  <c r="AF109" i="2"/>
  <c r="AF112" i="2" s="1"/>
  <c r="AE7" i="3" s="1"/>
  <c r="AF65" i="2"/>
  <c r="AE71" i="2"/>
  <c r="AE74" i="2" s="1"/>
  <c r="AD5" i="3" s="1"/>
  <c r="AF52" i="2"/>
  <c r="AF55" i="2" s="1"/>
  <c r="AE4" i="3" s="1"/>
  <c r="AG46" i="2"/>
  <c r="AH27" i="2"/>
  <c r="AG33" i="2"/>
  <c r="AG36" i="2" s="1"/>
  <c r="AF3" i="3" s="1"/>
  <c r="AE382" i="2" l="1"/>
  <c r="AE2" i="3"/>
  <c r="AK185" i="2"/>
  <c r="AK188" i="2" s="1"/>
  <c r="AJ11" i="3" s="1"/>
  <c r="AD383" i="2"/>
  <c r="AJ160" i="2"/>
  <c r="AI166" i="2"/>
  <c r="AI169" i="2" s="1"/>
  <c r="AG8" i="2"/>
  <c r="AG14" i="2" s="1"/>
  <c r="AG17" i="2" s="1"/>
  <c r="AG84" i="2"/>
  <c r="AF90" i="2"/>
  <c r="AF93" i="2" s="1"/>
  <c r="AE6" i="3" s="1"/>
  <c r="AE10" i="3"/>
  <c r="AD23" i="3"/>
  <c r="AD24" i="3" s="1"/>
  <c r="AG255" i="2"/>
  <c r="AF261" i="2"/>
  <c r="AF264" i="2" s="1"/>
  <c r="AE15" i="3" s="1"/>
  <c r="AG356" i="2"/>
  <c r="AG359" i="2" s="1"/>
  <c r="AH350" i="2"/>
  <c r="AH369" i="2"/>
  <c r="AG375" i="2"/>
  <c r="AG378" i="2" s="1"/>
  <c r="AH331" i="2"/>
  <c r="AG337" i="2"/>
  <c r="AG340" i="2" s="1"/>
  <c r="AF318" i="2"/>
  <c r="AF321" i="2" s="1"/>
  <c r="AG312" i="2"/>
  <c r="AI293" i="2"/>
  <c r="AH299" i="2"/>
  <c r="AH302" i="2" s="1"/>
  <c r="AH274" i="2"/>
  <c r="AG280" i="2"/>
  <c r="AG283" i="2" s="1"/>
  <c r="AF16" i="3" s="1"/>
  <c r="AH236" i="2"/>
  <c r="AG242" i="2"/>
  <c r="AG245" i="2" s="1"/>
  <c r="AF14" i="3" s="1"/>
  <c r="AI217" i="2"/>
  <c r="AH223" i="2"/>
  <c r="AH226" i="2" s="1"/>
  <c r="AG13" i="3" s="1"/>
  <c r="AH198" i="2"/>
  <c r="AG204" i="2"/>
  <c r="AG207" i="2" s="1"/>
  <c r="AF12" i="3" s="1"/>
  <c r="AF147" i="2"/>
  <c r="AF150" i="2" s="1"/>
  <c r="AE9" i="3" s="1"/>
  <c r="AG141" i="2"/>
  <c r="AH122" i="2"/>
  <c r="AG128" i="2"/>
  <c r="AG131" i="2" s="1"/>
  <c r="AF8" i="3" s="1"/>
  <c r="AH103" i="2"/>
  <c r="AG109" i="2"/>
  <c r="AG112" i="2" s="1"/>
  <c r="AF7" i="3" s="1"/>
  <c r="AG65" i="2"/>
  <c r="AF71" i="2"/>
  <c r="AF74" i="2" s="1"/>
  <c r="AH46" i="2"/>
  <c r="AG52" i="2"/>
  <c r="AG55" i="2" s="1"/>
  <c r="AF4" i="3" s="1"/>
  <c r="AI27" i="2"/>
  <c r="AH33" i="2"/>
  <c r="AH36" i="2" s="1"/>
  <c r="AG3" i="3" s="1"/>
  <c r="AF382" i="2" l="1"/>
  <c r="AF2" i="3"/>
  <c r="AL185" i="2"/>
  <c r="AL188" i="2" s="1"/>
  <c r="AK11" i="3" s="1"/>
  <c r="AE383" i="2"/>
  <c r="AK160" i="2"/>
  <c r="AJ166" i="2"/>
  <c r="AJ169" i="2" s="1"/>
  <c r="AH8" i="2"/>
  <c r="AH14" i="2" s="1"/>
  <c r="AH17" i="2" s="1"/>
  <c r="AG90" i="2"/>
  <c r="AG93" i="2" s="1"/>
  <c r="AF6" i="3" s="1"/>
  <c r="AH84" i="2"/>
  <c r="AH356" i="2"/>
  <c r="AH359" i="2" s="1"/>
  <c r="AI350" i="2"/>
  <c r="AH255" i="2"/>
  <c r="AG261" i="2"/>
  <c r="AG264" i="2" s="1"/>
  <c r="AF15" i="3" s="1"/>
  <c r="AF10" i="3"/>
  <c r="AE5" i="3"/>
  <c r="AE23" i="3" s="1"/>
  <c r="AE24" i="3" s="1"/>
  <c r="AI369" i="2"/>
  <c r="AH375" i="2"/>
  <c r="AH378" i="2" s="1"/>
  <c r="AI331" i="2"/>
  <c r="AH337" i="2"/>
  <c r="AH340" i="2" s="1"/>
  <c r="AH312" i="2"/>
  <c r="AG318" i="2"/>
  <c r="AG321" i="2" s="1"/>
  <c r="AJ293" i="2"/>
  <c r="AI299" i="2"/>
  <c r="AI302" i="2" s="1"/>
  <c r="AI274" i="2"/>
  <c r="AH280" i="2"/>
  <c r="AH283" i="2" s="1"/>
  <c r="AG16" i="3" s="1"/>
  <c r="AI236" i="2"/>
  <c r="AH242" i="2"/>
  <c r="AH245" i="2" s="1"/>
  <c r="AG14" i="3" s="1"/>
  <c r="AJ217" i="2"/>
  <c r="AI223" i="2"/>
  <c r="AI226" i="2" s="1"/>
  <c r="AH13" i="3" s="1"/>
  <c r="AI198" i="2"/>
  <c r="AH204" i="2"/>
  <c r="AH207" i="2" s="1"/>
  <c r="AG12" i="3" s="1"/>
  <c r="AG147" i="2"/>
  <c r="AG150" i="2" s="1"/>
  <c r="AF9" i="3" s="1"/>
  <c r="AH141" i="2"/>
  <c r="AH128" i="2"/>
  <c r="AH131" i="2" s="1"/>
  <c r="AG8" i="3" s="1"/>
  <c r="AI122" i="2"/>
  <c r="AH109" i="2"/>
  <c r="AH112" i="2" s="1"/>
  <c r="AG7" i="3" s="1"/>
  <c r="AI103" i="2"/>
  <c r="AH65" i="2"/>
  <c r="AG71" i="2"/>
  <c r="AG74" i="2" s="1"/>
  <c r="AI46" i="2"/>
  <c r="AH52" i="2"/>
  <c r="AH55" i="2" s="1"/>
  <c r="AG4" i="3" s="1"/>
  <c r="AJ27" i="2"/>
  <c r="AI33" i="2"/>
  <c r="AI36" i="2" s="1"/>
  <c r="AH3" i="3" s="1"/>
  <c r="AF383" i="2" l="1"/>
  <c r="AG382" i="2"/>
  <c r="AG2" i="3"/>
  <c r="AM185" i="2"/>
  <c r="AM188" i="2" s="1"/>
  <c r="AL11" i="3" s="1"/>
  <c r="AK166" i="2"/>
  <c r="AK169" i="2" s="1"/>
  <c r="AL160" i="2"/>
  <c r="AI8" i="2"/>
  <c r="AI14" i="2" s="1"/>
  <c r="AI17" i="2" s="1"/>
  <c r="AI84" i="2"/>
  <c r="AH90" i="2"/>
  <c r="AH93" i="2" s="1"/>
  <c r="AG6" i="3" s="1"/>
  <c r="AG10" i="3"/>
  <c r="AI255" i="2"/>
  <c r="AH261" i="2"/>
  <c r="AH264" i="2" s="1"/>
  <c r="AG15" i="3" s="1"/>
  <c r="AI356" i="2"/>
  <c r="AI359" i="2" s="1"/>
  <c r="AJ350" i="2"/>
  <c r="AF5" i="3"/>
  <c r="AF23" i="3" s="1"/>
  <c r="AF24" i="3" s="1"/>
  <c r="AJ369" i="2"/>
  <c r="AI375" i="2"/>
  <c r="AI378" i="2" s="1"/>
  <c r="AJ331" i="2"/>
  <c r="AI337" i="2"/>
  <c r="AI340" i="2" s="1"/>
  <c r="AI312" i="2"/>
  <c r="AH318" i="2"/>
  <c r="AH321" i="2" s="1"/>
  <c r="AK293" i="2"/>
  <c r="AJ299" i="2"/>
  <c r="AJ302" i="2" s="1"/>
  <c r="AJ274" i="2"/>
  <c r="AI280" i="2"/>
  <c r="AI283" i="2" s="1"/>
  <c r="AH16" i="3" s="1"/>
  <c r="AJ236" i="2"/>
  <c r="AI242" i="2"/>
  <c r="AI245" i="2" s="1"/>
  <c r="AH14" i="3" s="1"/>
  <c r="AK217" i="2"/>
  <c r="AJ223" i="2"/>
  <c r="AJ226" i="2" s="1"/>
  <c r="AI13" i="3" s="1"/>
  <c r="AJ198" i="2"/>
  <c r="AI204" i="2"/>
  <c r="AI207" i="2" s="1"/>
  <c r="AH12" i="3" s="1"/>
  <c r="AH147" i="2"/>
  <c r="AH150" i="2" s="1"/>
  <c r="AG9" i="3" s="1"/>
  <c r="AI141" i="2"/>
  <c r="AJ122" i="2"/>
  <c r="AI128" i="2"/>
  <c r="AI131" i="2" s="1"/>
  <c r="AH8" i="3" s="1"/>
  <c r="AJ103" i="2"/>
  <c r="AI109" i="2"/>
  <c r="AI112" i="2" s="1"/>
  <c r="AH7" i="3" s="1"/>
  <c r="AI65" i="2"/>
  <c r="AH71" i="2"/>
  <c r="AH74" i="2" s="1"/>
  <c r="AG5" i="3" s="1"/>
  <c r="AJ46" i="2"/>
  <c r="AI52" i="2"/>
  <c r="AI55" i="2" s="1"/>
  <c r="AH4" i="3" s="1"/>
  <c r="AK27" i="2"/>
  <c r="AJ33" i="2"/>
  <c r="AJ36" i="2" s="1"/>
  <c r="AI3" i="3" s="1"/>
  <c r="AG383" i="2" l="1"/>
  <c r="AH382" i="2"/>
  <c r="AH2" i="3"/>
  <c r="AN185" i="2"/>
  <c r="AN188" i="2" s="1"/>
  <c r="AM11" i="3" s="1"/>
  <c r="AL166" i="2"/>
  <c r="AL169" i="2" s="1"/>
  <c r="AM160" i="2"/>
  <c r="AJ8" i="2"/>
  <c r="AJ14" i="2" s="1"/>
  <c r="AJ17" i="2" s="1"/>
  <c r="AJ84" i="2"/>
  <c r="AI90" i="2"/>
  <c r="AI93" i="2" s="1"/>
  <c r="AH6" i="3" s="1"/>
  <c r="AJ356" i="2"/>
  <c r="AJ359" i="2" s="1"/>
  <c r="AK350" i="2"/>
  <c r="AG23" i="3"/>
  <c r="AG24" i="3" s="1"/>
  <c r="AJ255" i="2"/>
  <c r="AI261" i="2"/>
  <c r="AI264" i="2" s="1"/>
  <c r="AH15" i="3" s="1"/>
  <c r="AH10" i="3"/>
  <c r="AK369" i="2"/>
  <c r="AJ375" i="2"/>
  <c r="AJ378" i="2" s="1"/>
  <c r="AK331" i="2"/>
  <c r="AJ337" i="2"/>
  <c r="AJ340" i="2" s="1"/>
  <c r="AJ312" i="2"/>
  <c r="AI318" i="2"/>
  <c r="AI321" i="2" s="1"/>
  <c r="AK299" i="2"/>
  <c r="AK302" i="2" s="1"/>
  <c r="AL293" i="2"/>
  <c r="AK274" i="2"/>
  <c r="AJ280" i="2"/>
  <c r="AJ283" i="2" s="1"/>
  <c r="AI16" i="3" s="1"/>
  <c r="AK236" i="2"/>
  <c r="AJ242" i="2"/>
  <c r="AJ245" i="2" s="1"/>
  <c r="AI14" i="3" s="1"/>
  <c r="AK223" i="2"/>
  <c r="AK226" i="2" s="1"/>
  <c r="AJ13" i="3" s="1"/>
  <c r="AL217" i="2"/>
  <c r="AK198" i="2"/>
  <c r="AJ204" i="2"/>
  <c r="AJ207" i="2" s="1"/>
  <c r="AI12" i="3" s="1"/>
  <c r="AJ141" i="2"/>
  <c r="AI147" i="2"/>
  <c r="AI150" i="2" s="1"/>
  <c r="AH9" i="3" s="1"/>
  <c r="AK122" i="2"/>
  <c r="AJ128" i="2"/>
  <c r="AJ131" i="2" s="1"/>
  <c r="AI8" i="3" s="1"/>
  <c r="AK103" i="2"/>
  <c r="AJ109" i="2"/>
  <c r="AJ112" i="2" s="1"/>
  <c r="AI7" i="3" s="1"/>
  <c r="AJ65" i="2"/>
  <c r="AI71" i="2"/>
  <c r="AI74" i="2" s="1"/>
  <c r="AH5" i="3" s="1"/>
  <c r="AK46" i="2"/>
  <c r="AJ52" i="2"/>
  <c r="AJ55" i="2" s="1"/>
  <c r="AI4" i="3" s="1"/>
  <c r="AK33" i="2"/>
  <c r="AK36" i="2" s="1"/>
  <c r="AJ3" i="3" s="1"/>
  <c r="AL27" i="2"/>
  <c r="AH383" i="2" l="1"/>
  <c r="AI382" i="2"/>
  <c r="AI2" i="3"/>
  <c r="AP185" i="2"/>
  <c r="AP188" i="2" s="1"/>
  <c r="AO11" i="3" s="1"/>
  <c r="AO185" i="2"/>
  <c r="AO188" i="2" s="1"/>
  <c r="AN11" i="3" s="1"/>
  <c r="AN160" i="2"/>
  <c r="AM166" i="2"/>
  <c r="AM169" i="2" s="1"/>
  <c r="AK8" i="2"/>
  <c r="AK14" i="2" s="1"/>
  <c r="AK17" i="2" s="1"/>
  <c r="AK84" i="2"/>
  <c r="AJ90" i="2"/>
  <c r="AJ93" i="2" s="1"/>
  <c r="AI6" i="3" s="1"/>
  <c r="AI10" i="3"/>
  <c r="AH23" i="3"/>
  <c r="AH24" i="3" s="1"/>
  <c r="AJ261" i="2"/>
  <c r="AJ264" i="2" s="1"/>
  <c r="AI15" i="3" s="1"/>
  <c r="AK255" i="2"/>
  <c r="AL350" i="2"/>
  <c r="AK356" i="2"/>
  <c r="AK359" i="2" s="1"/>
  <c r="AK375" i="2"/>
  <c r="AK378" i="2" s="1"/>
  <c r="AL369" i="2"/>
  <c r="AK337" i="2"/>
  <c r="AK340" i="2" s="1"/>
  <c r="AL331" i="2"/>
  <c r="AK312" i="2"/>
  <c r="AJ318" i="2"/>
  <c r="AJ321" i="2" s="1"/>
  <c r="AL299" i="2"/>
  <c r="AL302" i="2" s="1"/>
  <c r="AM293" i="2"/>
  <c r="AK280" i="2"/>
  <c r="AK283" i="2" s="1"/>
  <c r="AJ16" i="3" s="1"/>
  <c r="AL274" i="2"/>
  <c r="AK242" i="2"/>
  <c r="AK245" i="2" s="1"/>
  <c r="AJ14" i="3" s="1"/>
  <c r="AL236" i="2"/>
  <c r="AM217" i="2"/>
  <c r="AL223" i="2"/>
  <c r="AL226" i="2" s="1"/>
  <c r="AK13" i="3" s="1"/>
  <c r="AK204" i="2"/>
  <c r="AK207" i="2" s="1"/>
  <c r="AJ12" i="3" s="1"/>
  <c r="AL198" i="2"/>
  <c r="AJ147" i="2"/>
  <c r="AJ150" i="2" s="1"/>
  <c r="AI9" i="3" s="1"/>
  <c r="AK141" i="2"/>
  <c r="AK128" i="2"/>
  <c r="AK131" i="2" s="1"/>
  <c r="AJ8" i="3" s="1"/>
  <c r="AL122" i="2"/>
  <c r="AK109" i="2"/>
  <c r="AK112" i="2" s="1"/>
  <c r="AJ7" i="3" s="1"/>
  <c r="AL103" i="2"/>
  <c r="AJ71" i="2"/>
  <c r="AJ74" i="2" s="1"/>
  <c r="AI5" i="3" s="1"/>
  <c r="AK65" i="2"/>
  <c r="AK52" i="2"/>
  <c r="AK55" i="2" s="1"/>
  <c r="AJ4" i="3" s="1"/>
  <c r="AL46" i="2"/>
  <c r="AM27" i="2"/>
  <c r="AL33" i="2"/>
  <c r="AL36" i="2" s="1"/>
  <c r="AK3" i="3" s="1"/>
  <c r="AI383" i="2" l="1"/>
  <c r="AJ382" i="2"/>
  <c r="AJ2" i="3"/>
  <c r="AO160" i="2"/>
  <c r="AN166" i="2"/>
  <c r="AN169" i="2" s="1"/>
  <c r="AL8" i="2"/>
  <c r="AL14" i="2" s="1"/>
  <c r="AL17" i="2" s="1"/>
  <c r="AL84" i="2"/>
  <c r="AK90" i="2"/>
  <c r="AK93" i="2" s="1"/>
  <c r="AJ6" i="3" s="1"/>
  <c r="AM350" i="2"/>
  <c r="AL356" i="2"/>
  <c r="AL359" i="2" s="1"/>
  <c r="AL255" i="2"/>
  <c r="AK261" i="2"/>
  <c r="AK264" i="2" s="1"/>
  <c r="AJ15" i="3" s="1"/>
  <c r="AI23" i="3"/>
  <c r="AI24" i="3" s="1"/>
  <c r="AJ10" i="3"/>
  <c r="AL375" i="2"/>
  <c r="AL378" i="2" s="1"/>
  <c r="AM369" i="2"/>
  <c r="AM331" i="2"/>
  <c r="AL337" i="2"/>
  <c r="AL340" i="2" s="1"/>
  <c r="AK318" i="2"/>
  <c r="AK321" i="2" s="1"/>
  <c r="AL312" i="2"/>
  <c r="AN293" i="2"/>
  <c r="AM299" i="2"/>
  <c r="AM302" i="2" s="1"/>
  <c r="AL280" i="2"/>
  <c r="AL283" i="2" s="1"/>
  <c r="AK16" i="3" s="1"/>
  <c r="AM274" i="2"/>
  <c r="AM236" i="2"/>
  <c r="AL242" i="2"/>
  <c r="AL245" i="2" s="1"/>
  <c r="AK14" i="3" s="1"/>
  <c r="AM223" i="2"/>
  <c r="AM226" i="2" s="1"/>
  <c r="AL13" i="3" s="1"/>
  <c r="AN217" i="2"/>
  <c r="AM198" i="2"/>
  <c r="AL204" i="2"/>
  <c r="AL207" i="2" s="1"/>
  <c r="AK12" i="3" s="1"/>
  <c r="AL141" i="2"/>
  <c r="AK147" i="2"/>
  <c r="AK150" i="2" s="1"/>
  <c r="AJ9" i="3" s="1"/>
  <c r="AM122" i="2"/>
  <c r="AL128" i="2"/>
  <c r="AL131" i="2" s="1"/>
  <c r="AK8" i="3" s="1"/>
  <c r="AM103" i="2"/>
  <c r="AL109" i="2"/>
  <c r="AL112" i="2" s="1"/>
  <c r="AK7" i="3" s="1"/>
  <c r="AK71" i="2"/>
  <c r="AK74" i="2" s="1"/>
  <c r="AJ5" i="3" s="1"/>
  <c r="AL65" i="2"/>
  <c r="AM46" i="2"/>
  <c r="AL52" i="2"/>
  <c r="AL55" i="2" s="1"/>
  <c r="AK4" i="3" s="1"/>
  <c r="AN27" i="2"/>
  <c r="AM33" i="2"/>
  <c r="AM36" i="2" s="1"/>
  <c r="AL3" i="3" s="1"/>
  <c r="AJ383" i="2" l="1"/>
  <c r="AK382" i="2"/>
  <c r="AK2" i="3"/>
  <c r="AP160" i="2"/>
  <c r="AP166" i="2" s="1"/>
  <c r="AP169" i="2" s="1"/>
  <c r="AO166" i="2"/>
  <c r="AO169" i="2" s="1"/>
  <c r="AM8" i="2"/>
  <c r="AM14" i="2" s="1"/>
  <c r="AM17" i="2" s="1"/>
  <c r="AM84" i="2"/>
  <c r="AL90" i="2"/>
  <c r="AL93" i="2" s="1"/>
  <c r="AK6" i="3" s="1"/>
  <c r="AK10" i="3"/>
  <c r="AJ23" i="3"/>
  <c r="AJ24" i="3" s="1"/>
  <c r="AM255" i="2"/>
  <c r="AL261" i="2"/>
  <c r="AL264" i="2" s="1"/>
  <c r="AK15" i="3" s="1"/>
  <c r="AM356" i="2"/>
  <c r="AM359" i="2" s="1"/>
  <c r="AN350" i="2"/>
  <c r="AN369" i="2"/>
  <c r="AM375" i="2"/>
  <c r="AM378" i="2" s="1"/>
  <c r="AN331" i="2"/>
  <c r="AM337" i="2"/>
  <c r="AM340" i="2" s="1"/>
  <c r="AM312" i="2"/>
  <c r="AL318" i="2"/>
  <c r="AL321" i="2" s="1"/>
  <c r="AO293" i="2"/>
  <c r="AN299" i="2"/>
  <c r="AN302" i="2" s="1"/>
  <c r="AN274" i="2"/>
  <c r="AM280" i="2"/>
  <c r="AM283" i="2" s="1"/>
  <c r="AL16" i="3" s="1"/>
  <c r="AN236" i="2"/>
  <c r="AM242" i="2"/>
  <c r="AM245" i="2" s="1"/>
  <c r="AL14" i="3" s="1"/>
  <c r="AO217" i="2"/>
  <c r="AN223" i="2"/>
  <c r="AN226" i="2" s="1"/>
  <c r="AM13" i="3" s="1"/>
  <c r="AM204" i="2"/>
  <c r="AM207" i="2" s="1"/>
  <c r="AL12" i="3" s="1"/>
  <c r="AN198" i="2"/>
  <c r="AL147" i="2"/>
  <c r="AL150" i="2" s="1"/>
  <c r="AK9" i="3" s="1"/>
  <c r="AM141" i="2"/>
  <c r="AM128" i="2"/>
  <c r="AM131" i="2" s="1"/>
  <c r="AL8" i="3" s="1"/>
  <c r="AN122" i="2"/>
  <c r="AN103" i="2"/>
  <c r="AM109" i="2"/>
  <c r="AM112" i="2" s="1"/>
  <c r="AL7" i="3" s="1"/>
  <c r="AL71" i="2"/>
  <c r="AL74" i="2" s="1"/>
  <c r="AK5" i="3" s="1"/>
  <c r="AM65" i="2"/>
  <c r="AN46" i="2"/>
  <c r="AM52" i="2"/>
  <c r="AM55" i="2" s="1"/>
  <c r="AL4" i="3" s="1"/>
  <c r="AN33" i="2"/>
  <c r="AN36" i="2" s="1"/>
  <c r="AM3" i="3" s="1"/>
  <c r="AO27" i="2"/>
  <c r="AK383" i="2" l="1"/>
  <c r="AL382" i="2"/>
  <c r="AL2" i="3"/>
  <c r="AN8" i="2"/>
  <c r="AN14" i="2" s="1"/>
  <c r="AN17" i="2" s="1"/>
  <c r="AN84" i="2"/>
  <c r="AM90" i="2"/>
  <c r="AM93" i="2" s="1"/>
  <c r="AL6" i="3" s="1"/>
  <c r="AN356" i="2"/>
  <c r="AN359" i="2" s="1"/>
  <c r="AO350" i="2"/>
  <c r="AN255" i="2"/>
  <c r="AM261" i="2"/>
  <c r="AM264" i="2" s="1"/>
  <c r="AL15" i="3" s="1"/>
  <c r="AK23" i="3"/>
  <c r="AK24" i="3" s="1"/>
  <c r="AL10" i="3"/>
  <c r="AO369" i="2"/>
  <c r="AN375" i="2"/>
  <c r="AN378" i="2" s="1"/>
  <c r="AO331" i="2"/>
  <c r="AN337" i="2"/>
  <c r="AN340" i="2" s="1"/>
  <c r="AM318" i="2"/>
  <c r="AM321" i="2" s="1"/>
  <c r="AN312" i="2"/>
  <c r="AP293" i="2"/>
  <c r="AP299" i="2" s="1"/>
  <c r="AP302" i="2" s="1"/>
  <c r="AO299" i="2"/>
  <c r="AO302" i="2" s="1"/>
  <c r="AO274" i="2"/>
  <c r="AN280" i="2"/>
  <c r="AN283" i="2" s="1"/>
  <c r="AM16" i="3" s="1"/>
  <c r="AO236" i="2"/>
  <c r="AN242" i="2"/>
  <c r="AN245" i="2" s="1"/>
  <c r="AM14" i="3" s="1"/>
  <c r="AP217" i="2"/>
  <c r="AP223" i="2" s="1"/>
  <c r="AP226" i="2" s="1"/>
  <c r="AO13" i="3" s="1"/>
  <c r="AO223" i="2"/>
  <c r="AO226" i="2" s="1"/>
  <c r="AN13" i="3" s="1"/>
  <c r="AO198" i="2"/>
  <c r="AN204" i="2"/>
  <c r="AN207" i="2" s="1"/>
  <c r="AM12" i="3" s="1"/>
  <c r="AN141" i="2"/>
  <c r="AM147" i="2"/>
  <c r="AM150" i="2" s="1"/>
  <c r="AL9" i="3" s="1"/>
  <c r="AN128" i="2"/>
  <c r="AN131" i="2" s="1"/>
  <c r="AM8" i="3" s="1"/>
  <c r="AO122" i="2"/>
  <c r="AO103" i="2"/>
  <c r="AN109" i="2"/>
  <c r="AN112" i="2" s="1"/>
  <c r="AM7" i="3" s="1"/>
  <c r="AN65" i="2"/>
  <c r="AM71" i="2"/>
  <c r="AM74" i="2" s="1"/>
  <c r="AL5" i="3" s="1"/>
  <c r="AN52" i="2"/>
  <c r="AN55" i="2" s="1"/>
  <c r="AM4" i="3" s="1"/>
  <c r="AO46" i="2"/>
  <c r="AP27" i="2"/>
  <c r="AP33" i="2" s="1"/>
  <c r="AP36" i="2" s="1"/>
  <c r="AO3" i="3" s="1"/>
  <c r="AO33" i="2"/>
  <c r="AO36" i="2" s="1"/>
  <c r="AN3" i="3" s="1"/>
  <c r="AL383" i="2" l="1"/>
  <c r="AM382" i="2"/>
  <c r="AM2" i="3"/>
  <c r="AO8" i="2"/>
  <c r="AO14" i="2" s="1"/>
  <c r="AO17" i="2" s="1"/>
  <c r="AO84" i="2"/>
  <c r="AN90" i="2"/>
  <c r="AN93" i="2" s="1"/>
  <c r="AM6" i="3" s="1"/>
  <c r="AM10" i="3"/>
  <c r="AO255" i="2"/>
  <c r="AN261" i="2"/>
  <c r="AN264" i="2" s="1"/>
  <c r="AM15" i="3" s="1"/>
  <c r="AO356" i="2"/>
  <c r="AO359" i="2" s="1"/>
  <c r="AP350" i="2"/>
  <c r="AP356" i="2" s="1"/>
  <c r="AP359" i="2" s="1"/>
  <c r="AL23" i="3"/>
  <c r="AL24" i="3" s="1"/>
  <c r="AP369" i="2"/>
  <c r="AP375" i="2" s="1"/>
  <c r="AP378" i="2" s="1"/>
  <c r="AO375" i="2"/>
  <c r="AO378" i="2" s="1"/>
  <c r="AO337" i="2"/>
  <c r="AO340" i="2" s="1"/>
  <c r="AP331" i="2"/>
  <c r="AP337" i="2" s="1"/>
  <c r="AP340" i="2" s="1"/>
  <c r="AO312" i="2"/>
  <c r="AN318" i="2"/>
  <c r="AN321" i="2" s="1"/>
  <c r="AP274" i="2"/>
  <c r="AP280" i="2" s="1"/>
  <c r="AP283" i="2" s="1"/>
  <c r="AO16" i="3" s="1"/>
  <c r="AO280" i="2"/>
  <c r="AO283" i="2" s="1"/>
  <c r="AN16" i="3" s="1"/>
  <c r="AP236" i="2"/>
  <c r="AP242" i="2" s="1"/>
  <c r="AP245" i="2" s="1"/>
  <c r="AO14" i="3" s="1"/>
  <c r="AO242" i="2"/>
  <c r="AO245" i="2" s="1"/>
  <c r="AN14" i="3" s="1"/>
  <c r="AP198" i="2"/>
  <c r="AP204" i="2" s="1"/>
  <c r="AP207" i="2" s="1"/>
  <c r="AO12" i="3" s="1"/>
  <c r="AO204" i="2"/>
  <c r="AO207" i="2" s="1"/>
  <c r="AN12" i="3" s="1"/>
  <c r="AN147" i="2"/>
  <c r="AN150" i="2" s="1"/>
  <c r="AM9" i="3" s="1"/>
  <c r="AO141" i="2"/>
  <c r="AO128" i="2"/>
  <c r="AO131" i="2" s="1"/>
  <c r="AN8" i="3" s="1"/>
  <c r="AP122" i="2"/>
  <c r="AP128" i="2" s="1"/>
  <c r="AP131" i="2" s="1"/>
  <c r="AO8" i="3" s="1"/>
  <c r="AP103" i="2"/>
  <c r="AP109" i="2" s="1"/>
  <c r="AP112" i="2" s="1"/>
  <c r="AO7" i="3" s="1"/>
  <c r="AO109" i="2"/>
  <c r="AO112" i="2" s="1"/>
  <c r="AN7" i="3" s="1"/>
  <c r="AO65" i="2"/>
  <c r="AN71" i="2"/>
  <c r="AN74" i="2" s="1"/>
  <c r="AM5" i="3" s="1"/>
  <c r="AP46" i="2"/>
  <c r="AP52" i="2" s="1"/>
  <c r="AP55" i="2" s="1"/>
  <c r="AO4" i="3" s="1"/>
  <c r="AO52" i="2"/>
  <c r="AO55" i="2" s="1"/>
  <c r="AN4" i="3" s="1"/>
  <c r="AM383" i="2" l="1"/>
  <c r="AN382" i="2"/>
  <c r="AN2" i="3"/>
  <c r="AP8" i="2"/>
  <c r="AP14" i="2" s="1"/>
  <c r="AP17" i="2" s="1"/>
  <c r="AO90" i="2"/>
  <c r="AO93" i="2" s="1"/>
  <c r="AN6" i="3" s="1"/>
  <c r="AP84" i="2"/>
  <c r="AP90" i="2" s="1"/>
  <c r="AP93" i="2" s="1"/>
  <c r="AO6" i="3" s="1"/>
  <c r="AM23" i="3"/>
  <c r="AM24" i="3" s="1"/>
  <c r="AO261" i="2"/>
  <c r="AO264" i="2" s="1"/>
  <c r="AN15" i="3" s="1"/>
  <c r="AP255" i="2"/>
  <c r="AP261" i="2" s="1"/>
  <c r="AP264" i="2" s="1"/>
  <c r="AO15" i="3" s="1"/>
  <c r="AO10" i="3"/>
  <c r="AN10" i="3"/>
  <c r="AP312" i="2"/>
  <c r="AP318" i="2" s="1"/>
  <c r="AP321" i="2" s="1"/>
  <c r="AO318" i="2"/>
  <c r="AO321" i="2" s="1"/>
  <c r="AO147" i="2"/>
  <c r="AO150" i="2" s="1"/>
  <c r="AN9" i="3" s="1"/>
  <c r="AP141" i="2"/>
  <c r="AP147" i="2" s="1"/>
  <c r="AP150" i="2" s="1"/>
  <c r="AO9" i="3" s="1"/>
  <c r="AP65" i="2"/>
  <c r="AP71" i="2" s="1"/>
  <c r="AP74" i="2" s="1"/>
  <c r="AO5" i="3" s="1"/>
  <c r="AO71" i="2"/>
  <c r="AO74" i="2" s="1"/>
  <c r="AN383" i="2" l="1"/>
  <c r="AO383" i="2" s="1"/>
  <c r="AO382" i="2"/>
  <c r="AO2" i="3"/>
  <c r="AP382" i="2"/>
  <c r="AN5" i="3"/>
  <c r="AN23" i="3" s="1"/>
  <c r="AN24" i="3" s="1"/>
  <c r="AO23" i="3"/>
  <c r="B387" i="2" l="1"/>
  <c r="B386" i="2"/>
  <c r="AP383" i="2"/>
  <c r="AO24" i="3"/>
  <c r="D393" i="2" l="1"/>
  <c r="E393" i="2" l="1"/>
  <c r="F393" i="2" s="1"/>
  <c r="G393" i="2" s="1"/>
  <c r="H393" i="2" s="1"/>
  <c r="I393" i="2" s="1"/>
  <c r="J393" i="2" s="1"/>
  <c r="K393" i="2" s="1"/>
  <c r="L393" i="2" s="1"/>
  <c r="M393" i="2" s="1"/>
  <c r="N393" i="2" s="1"/>
  <c r="O393" i="2" s="1"/>
  <c r="P393" i="2" s="1"/>
  <c r="Q393" i="2" s="1"/>
  <c r="R393" i="2" s="1"/>
  <c r="S393" i="2" s="1"/>
  <c r="T393" i="2" s="1"/>
  <c r="U393" i="2" s="1"/>
  <c r="V393" i="2" s="1"/>
  <c r="W393" i="2" s="1"/>
  <c r="X393" i="2" s="1"/>
  <c r="Y393" i="2" s="1"/>
  <c r="Z393" i="2" s="1"/>
  <c r="AA393" i="2" s="1"/>
  <c r="AB393" i="2" s="1"/>
  <c r="AC393" i="2" s="1"/>
  <c r="AD393" i="2" s="1"/>
  <c r="AE393" i="2" s="1"/>
  <c r="AF393" i="2" s="1"/>
  <c r="AG393" i="2" s="1"/>
  <c r="AH393" i="2" s="1"/>
  <c r="AI393" i="2" s="1"/>
  <c r="AJ393" i="2" s="1"/>
  <c r="AK393" i="2" s="1"/>
  <c r="AL393" i="2" s="1"/>
  <c r="AM393" i="2" s="1"/>
  <c r="AN393" i="2" s="1"/>
  <c r="AO393" i="2" s="1"/>
  <c r="AP393" i="2" s="1"/>
  <c r="D399" i="2"/>
  <c r="C402" i="2"/>
  <c r="E399" i="2" l="1"/>
  <c r="F399" i="2" s="1"/>
  <c r="G399" i="2" s="1"/>
  <c r="H399" i="2" s="1"/>
  <c r="I399" i="2" s="1"/>
  <c r="J399" i="2" s="1"/>
  <c r="K399" i="2" s="1"/>
  <c r="L399" i="2" s="1"/>
  <c r="M399" i="2" s="1"/>
  <c r="N399" i="2" s="1"/>
  <c r="O399" i="2" s="1"/>
  <c r="P399" i="2" s="1"/>
  <c r="Q399" i="2" s="1"/>
  <c r="R399" i="2" s="1"/>
  <c r="S399" i="2" s="1"/>
  <c r="T399" i="2" s="1"/>
  <c r="U399" i="2" s="1"/>
  <c r="V399" i="2" s="1"/>
  <c r="W399" i="2" s="1"/>
  <c r="X399" i="2" s="1"/>
  <c r="Y399" i="2" s="1"/>
  <c r="Z399" i="2" s="1"/>
  <c r="AA399" i="2" s="1"/>
  <c r="AB399" i="2" s="1"/>
  <c r="AC399" i="2" s="1"/>
  <c r="AD399" i="2" s="1"/>
  <c r="AE399" i="2" s="1"/>
  <c r="AF399" i="2" s="1"/>
  <c r="AG399" i="2" s="1"/>
  <c r="AH399" i="2" s="1"/>
  <c r="AI399" i="2" s="1"/>
  <c r="AJ399" i="2" s="1"/>
  <c r="AK399" i="2" s="1"/>
  <c r="AL399" i="2" s="1"/>
  <c r="AM399" i="2" s="1"/>
  <c r="AN399" i="2" s="1"/>
  <c r="AO399" i="2" s="1"/>
  <c r="AP399" i="2" s="1"/>
  <c r="C27" i="3"/>
  <c r="D402" i="2"/>
  <c r="D27" i="3" l="1"/>
  <c r="E402" i="2"/>
  <c r="E27" i="3" l="1"/>
  <c r="F402" i="2"/>
  <c r="G402" i="2" l="1"/>
  <c r="F27" i="3"/>
  <c r="G27" i="3" l="1"/>
  <c r="H402" i="2"/>
  <c r="I402" i="2" l="1"/>
  <c r="H27" i="3"/>
  <c r="J402" i="2" l="1"/>
  <c r="I27" i="3"/>
  <c r="K402" i="2" l="1"/>
  <c r="J27" i="3"/>
  <c r="L402" i="2" l="1"/>
  <c r="K27" i="3"/>
  <c r="L27" i="3" l="1"/>
  <c r="M402" i="2"/>
  <c r="M27" i="3" l="1"/>
  <c r="N402" i="2"/>
  <c r="N27" i="3" l="1"/>
  <c r="O402" i="2"/>
  <c r="O27" i="3" l="1"/>
  <c r="P402" i="2"/>
  <c r="P27" i="3" l="1"/>
  <c r="Q402" i="2"/>
  <c r="Q27" i="3" l="1"/>
  <c r="R402" i="2"/>
  <c r="S402" i="2" l="1"/>
  <c r="R27" i="3"/>
  <c r="T402" i="2" l="1"/>
  <c r="S27" i="3"/>
  <c r="U402" i="2" l="1"/>
  <c r="T27" i="3"/>
  <c r="V402" i="2" l="1"/>
  <c r="U27" i="3"/>
  <c r="W402" i="2" l="1"/>
  <c r="V27" i="3"/>
  <c r="X402" i="2" l="1"/>
  <c r="W27" i="3"/>
  <c r="X27" i="3" l="1"/>
  <c r="Y402" i="2"/>
  <c r="Y27" i="3" l="1"/>
  <c r="Z402" i="2"/>
  <c r="Z27" i="3" l="1"/>
  <c r="AA402" i="2"/>
  <c r="AA27" i="3" l="1"/>
  <c r="AB402" i="2"/>
  <c r="AB27" i="3" l="1"/>
  <c r="AC402" i="2"/>
  <c r="AC27" i="3" l="1"/>
  <c r="AD402" i="2"/>
  <c r="AE402" i="2" l="1"/>
  <c r="AD27" i="3"/>
  <c r="AF402" i="2" l="1"/>
  <c r="AE27" i="3"/>
  <c r="AG402" i="2" l="1"/>
  <c r="AF27" i="3"/>
  <c r="AH402" i="2" l="1"/>
  <c r="AG27" i="3"/>
  <c r="AI402" i="2" l="1"/>
  <c r="AH27" i="3"/>
  <c r="AJ402" i="2" l="1"/>
  <c r="AI27" i="3"/>
  <c r="AJ27" i="3" l="1"/>
  <c r="AK402" i="2"/>
  <c r="AK27" i="3" l="1"/>
  <c r="AL402" i="2"/>
  <c r="AL27" i="3" l="1"/>
  <c r="AM402" i="2"/>
  <c r="AM27" i="3" l="1"/>
  <c r="AN402" i="2"/>
  <c r="AN27" i="3" l="1"/>
  <c r="AO402" i="2"/>
  <c r="AO27" i="3" l="1"/>
  <c r="AP402" i="2"/>
  <c r="B406" i="2" l="1"/>
  <c r="B407" i="2"/>
  <c r="B32" i="1" l="1"/>
</calcChain>
</file>

<file path=xl/sharedStrings.xml><?xml version="1.0" encoding="utf-8"?>
<sst xmlns="http://schemas.openxmlformats.org/spreadsheetml/2006/main" count="123" uniqueCount="61">
  <si>
    <t>Expense Description</t>
  </si>
  <si>
    <t>Frequency in Years</t>
  </si>
  <si>
    <t>Roof</t>
  </si>
  <si>
    <t>Gutters</t>
  </si>
  <si>
    <t>Paint - Exterior</t>
  </si>
  <si>
    <t>Paint - Interior</t>
  </si>
  <si>
    <t>Appliances</t>
  </si>
  <si>
    <t>Water Heater</t>
  </si>
  <si>
    <t>Windows</t>
  </si>
  <si>
    <t>Landscaping</t>
  </si>
  <si>
    <t>Fixtures - Electrical</t>
  </si>
  <si>
    <t>Fixtures - Plumbing</t>
  </si>
  <si>
    <t>Remodel - Kitchen</t>
  </si>
  <si>
    <t>Remodel - Bathrooms</t>
  </si>
  <si>
    <t>Furnace/Heat Source</t>
  </si>
  <si>
    <t>Air Conditioning</t>
  </si>
  <si>
    <t>Cost in Today's Dollars</t>
  </si>
  <si>
    <t>https://RealEstateFinancialPlanner.com</t>
  </si>
  <si>
    <t>Sparklines</t>
  </si>
  <si>
    <t>Inflation Rate</t>
  </si>
  <si>
    <t>Inflation Rate Override</t>
  </si>
  <si>
    <t>Age at Start in Years</t>
  </si>
  <si>
    <t>Expense</t>
  </si>
  <si>
    <t>Add Custom CapEx 1</t>
  </si>
  <si>
    <t>Add Custom CapEx 2</t>
  </si>
  <si>
    <t>Add Custom CapEx 3</t>
  </si>
  <si>
    <t>Add Custom CapEx 4</t>
  </si>
  <si>
    <t>Add Custom CapEx 5</t>
  </si>
  <si>
    <t>Totals for Year:</t>
  </si>
  <si>
    <t>Cumulative Total:</t>
  </si>
  <si>
    <t>Totals</t>
  </si>
  <si>
    <t>Total for Year</t>
  </si>
  <si>
    <t>Cumulative Total</t>
  </si>
  <si>
    <t>Most Expensive Year</t>
  </si>
  <si>
    <t>Saving for Capital Expenses</t>
  </si>
  <si>
    <t>Value</t>
  </si>
  <si>
    <t>Miscellaneous Calculations</t>
  </si>
  <si>
    <t>Most Expensive Year in Dollars</t>
  </si>
  <si>
    <t>CapEx Savings Rate Inflation Rate</t>
  </si>
  <si>
    <t>CapEx Savings Rate Inflation Rate Override</t>
  </si>
  <si>
    <t>Monthly CapEx Savings Amount</t>
  </si>
  <si>
    <t>Monthly CapEx Savings Amount Override</t>
  </si>
  <si>
    <t>CapEx Savings Account Balance</t>
  </si>
  <si>
    <t>CapEx Savings Account Balance Override</t>
  </si>
  <si>
    <t>CapEx Savings Account Balance Deficit</t>
  </si>
  <si>
    <t>CapEx Savings Account Balance Deficit Override</t>
  </si>
  <si>
    <t>Largest Deficit Year</t>
  </si>
  <si>
    <t>CapEx Savings Acct Balance</t>
  </si>
  <si>
    <t>CapEx Savings Account</t>
  </si>
  <si>
    <t>CapEx Savings Account Yearly Rate of Return</t>
  </si>
  <si>
    <t>CapEx Savings Account Yearly Rate of Return Override</t>
  </si>
  <si>
    <t>Monthly</t>
  </si>
  <si>
    <t>Starting Balance</t>
  </si>
  <si>
    <t>Rate of Return on Account</t>
  </si>
  <si>
    <t>Values can change in different years with overrides.</t>
  </si>
  <si>
    <t>© Copyright 2022 James Orr and Real Estate Financial Planner LLC. All rights reserved. Version 2022.01</t>
  </si>
  <si>
    <t>Largest Deficit Year in Dollars</t>
  </si>
  <si>
    <t>Carpet/Flooring</t>
  </si>
  <si>
    <r>
      <t xml:space="preserve">Maintenance and CapEx Estimator for Rental Property - </t>
    </r>
    <r>
      <rPr>
        <sz val="16"/>
        <color rgb="FFFF0000"/>
        <rFont val="Arial Black"/>
        <family val="2"/>
      </rPr>
      <t>Advanced</t>
    </r>
  </si>
  <si>
    <t>CapEx Savings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</si>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</sst>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6"/>
      <color theme="1"/>
      <name val="Arial Black"/>
      <family val="2"/>
    </font>
    <font>
      <sz val="16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Helvetica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/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2" applyNumberFormat="0" applyFill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ill="0" applyBorder="0" applyAlignment="0">
      <alignment horizontal="right"/>
    </xf>
  </cellStyleXfs>
  <cellXfs count="42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7" fillId="0" borderId="2" xfId="3" applyFont="1" applyAlignment="1" applyProtection="1">
      <alignment horizontal="center" vertical="center"/>
    </xf>
    <xf numFmtId="0" fontId="8" fillId="0" borderId="2" xfId="3" applyFont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/>
    </xf>
    <xf numFmtId="44" fontId="1" fillId="2" borderId="1" xfId="1" applyNumberFormat="1" applyProtection="1">
      <protection locked="0"/>
    </xf>
    <xf numFmtId="0" fontId="1" fillId="2" borderId="1" xfId="1" applyAlignment="1" applyProtection="1">
      <alignment horizontal="center"/>
      <protection locked="0"/>
    </xf>
    <xf numFmtId="0" fontId="1" fillId="2" borderId="1" xfId="1" applyAlignment="1" applyProtection="1">
      <alignment horizontal="right"/>
      <protection locked="0"/>
    </xf>
    <xf numFmtId="0" fontId="1" fillId="2" borderId="1" xfId="1" applyNumberFormat="1" applyAlignment="1" applyProtection="1">
      <alignment horizontal="center"/>
      <protection locked="0"/>
    </xf>
    <xf numFmtId="165" fontId="1" fillId="2" borderId="1" xfId="1" applyNumberFormat="1" applyAlignment="1" applyProtection="1">
      <alignment horizontal="right"/>
      <protection locked="0"/>
    </xf>
    <xf numFmtId="10" fontId="1" fillId="2" borderId="1" xfId="1" applyNumberFormat="1" applyProtection="1">
      <protection locked="0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4" fillId="0" borderId="0" xfId="2" applyAlignment="1" applyProtection="1"/>
    <xf numFmtId="164" fontId="1" fillId="2" borderId="1" xfId="5" applyNumberFormat="1" applyFont="1" applyFill="1" applyBorder="1" applyProtection="1">
      <protection locked="0"/>
    </xf>
    <xf numFmtId="165" fontId="1" fillId="2" borderId="1" xfId="4" applyNumberFormat="1" applyFont="1" applyFill="1" applyBorder="1" applyProtection="1">
      <protection locked="0"/>
    </xf>
    <xf numFmtId="0" fontId="1" fillId="2" borderId="1" xfId="4" applyNumberFormat="1" applyFont="1" applyFill="1" applyBorder="1" applyProtection="1">
      <protection locked="0"/>
    </xf>
    <xf numFmtId="0" fontId="6" fillId="0" borderId="2" xfId="3" applyProtection="1"/>
    <xf numFmtId="0" fontId="0" fillId="0" borderId="0" xfId="0" applyAlignment="1" applyProtection="1">
      <alignment horizontal="right"/>
    </xf>
    <xf numFmtId="164" fontId="0" fillId="0" borderId="0" xfId="5" applyNumberFormat="1" applyFont="1" applyProtection="1"/>
    <xf numFmtId="0" fontId="11" fillId="0" borderId="0" xfId="6" applyProtection="1">
      <alignment horizontal="right"/>
    </xf>
    <xf numFmtId="165" fontId="0" fillId="0" borderId="0" xfId="4" applyNumberFormat="1" applyFont="1" applyProtection="1"/>
    <xf numFmtId="0" fontId="0" fillId="0" borderId="0" xfId="4" applyNumberFormat="1" applyFont="1" applyProtection="1"/>
    <xf numFmtId="0" fontId="11" fillId="0" borderId="0" xfId="6" applyAlignment="1" applyProtection="1">
      <alignment horizontal="right"/>
    </xf>
    <xf numFmtId="165" fontId="0" fillId="0" borderId="0" xfId="0" applyNumberFormat="1" applyProtection="1"/>
    <xf numFmtId="10" fontId="0" fillId="0" borderId="0" xfId="0" applyNumberFormat="1" applyProtection="1"/>
    <xf numFmtId="0" fontId="1" fillId="2" borderId="1" xfId="1" applyNumberFormat="1" applyProtection="1">
      <protection locked="0"/>
    </xf>
    <xf numFmtId="0" fontId="6" fillId="0" borderId="2" xfId="3" applyAlignment="1" applyProtection="1">
      <alignment horizontal="center"/>
    </xf>
    <xf numFmtId="44" fontId="0" fillId="0" borderId="0" xfId="0" applyNumberFormat="1" applyProtection="1"/>
    <xf numFmtId="165" fontId="0" fillId="0" borderId="0" xfId="0" applyNumberFormat="1"/>
    <xf numFmtId="0" fontId="10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4" fillId="0" borderId="0" xfId="2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2" fillId="0" borderId="0" xfId="0" applyFont="1"/>
    <xf numFmtId="0" fontId="12" fillId="0" borderId="0" xfId="0" applyFont="1" applyAlignment="1" applyProtection="1">
      <alignment horizontal="center" vertical="top"/>
    </xf>
  </cellXfs>
  <cellStyles count="7">
    <cellStyle name="Currency" xfId="4" builtinId="4"/>
    <cellStyle name="Heading 2" xfId="3" builtinId="17"/>
    <cellStyle name="Hyperlink" xfId="2" builtinId="8"/>
    <cellStyle name="Input" xfId="1" builtinId="20" customBuiltin="1"/>
    <cellStyle name="Normal" xfId="0" builtinId="0"/>
    <cellStyle name="Override Label" xfId="6" xr:uid="{9EE0B894-7A17-4EE9-9B09-1081C75ABDB1}"/>
    <cellStyle name="Percent" xfId="5" builtinId="5"/>
  </cellStyles>
  <dxfs count="22"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Capital Expenses - Total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Data'!$A$2</c:f>
              <c:strCache>
                <c:ptCount val="1"/>
                <c:pt idx="0">
                  <c:v>Roof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Data'!$B$2:$AO$2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21673.334816032981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0-4CCC-AFD7-3CEC0B3B8222}"/>
            </c:ext>
          </c:extLst>
        </c:ser>
        <c:ser>
          <c:idx val="1"/>
          <c:order val="1"/>
          <c:tx>
            <c:strRef>
              <c:f>'Chart Data'!$A$3</c:f>
              <c:strCache>
                <c:ptCount val="1"/>
                <c:pt idx="0">
                  <c:v>Remodel - Kitchen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Data'!$B$3:$AO$3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12463.739332806121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19418.099769517295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0-4CCC-AFD7-3CEC0B3B8222}"/>
            </c:ext>
          </c:extLst>
        </c:ser>
        <c:ser>
          <c:idx val="2"/>
          <c:order val="2"/>
          <c:tx>
            <c:strRef>
              <c:f>'Chart Data'!$A$4</c:f>
              <c:strCache>
                <c:ptCount val="1"/>
                <c:pt idx="0">
                  <c:v>Windows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Data'!$B$4:$AO$4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11684.755624505737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18204.468533922467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0-4CCC-AFD7-3CEC0B3B8222}"/>
            </c:ext>
          </c:extLst>
        </c:ser>
        <c:ser>
          <c:idx val="3"/>
          <c:order val="3"/>
          <c:tx>
            <c:strRef>
              <c:f>'Chart Data'!$A$5</c:f>
              <c:strCache>
                <c:ptCount val="1"/>
                <c:pt idx="0">
                  <c:v>Air Conditioning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Data'!$B$5:$AO$5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6719.5818967206096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9030.5561733470749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12136.312355948314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40-4CCC-AFD7-3CEC0B3B8222}"/>
            </c:ext>
          </c:extLst>
        </c:ser>
        <c:ser>
          <c:idx val="4"/>
          <c:order val="4"/>
          <c:tx>
            <c:strRef>
              <c:f>'Chart Data'!$A$6</c:f>
              <c:strCache>
                <c:ptCount val="1"/>
                <c:pt idx="0">
                  <c:v>Furnace/Heat Source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Data'!$B$6:$AO$6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7128.8044342308949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10163.970532302023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14491.391640013368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40-4CCC-AFD7-3CEC0B3B8222}"/>
            </c:ext>
          </c:extLst>
        </c:ser>
        <c:ser>
          <c:idx val="5"/>
          <c:order val="5"/>
          <c:tx>
            <c:strRef>
              <c:f>'Chart Data'!$A$7</c:f>
              <c:strCache>
                <c:ptCount val="1"/>
                <c:pt idx="0">
                  <c:v>Paint - Exterior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Data'!$B$7:$AO$7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6719.5818967206096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9030.5561733470749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12136.312355948314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40-4CCC-AFD7-3CEC0B3B8222}"/>
            </c:ext>
          </c:extLst>
        </c:ser>
        <c:ser>
          <c:idx val="6"/>
          <c:order val="6"/>
          <c:tx>
            <c:strRef>
              <c:f>'Chart Data'!$A$8</c:f>
              <c:strCache>
                <c:ptCount val="1"/>
                <c:pt idx="0">
                  <c:v>Remodel - Bathrooms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Data'!$B$8:$AO$8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7789.8370830038248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12136.312355948314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40-4CCC-AFD7-3CEC0B3B8222}"/>
            </c:ext>
          </c:extLst>
        </c:ser>
        <c:ser>
          <c:idx val="7"/>
          <c:order val="7"/>
          <c:tx>
            <c:strRef>
              <c:f>'Chart Data'!$A$9</c:f>
              <c:strCache>
                <c:ptCount val="1"/>
                <c:pt idx="0">
                  <c:v>Paint - Interior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Data'!$B$9:$AO$9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4057.45926005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4703.7073277044283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5452.8859581026791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6321.3893213429528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7328.2227537897588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8495.4186491638193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9848.5185903003476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40-4CCC-AFD7-3CEC0B3B8222}"/>
            </c:ext>
          </c:extLst>
        </c:ser>
        <c:ser>
          <c:idx val="8"/>
          <c:order val="8"/>
          <c:tx>
            <c:strRef>
              <c:f>'Chart Data'!$A$10</c:f>
              <c:strCache>
                <c:ptCount val="1"/>
                <c:pt idx="0">
                  <c:v>Carpet/Flooring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Data'!$B$10:$AO$10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4637.0962972000007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5375.6655173764884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6231.8696664030604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7224.4449386776587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8375.1117186168649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9709.0498847586477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11255.449817486106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40-4CCC-AFD7-3CEC0B3B8222}"/>
            </c:ext>
          </c:extLst>
        </c:ser>
        <c:ser>
          <c:idx val="9"/>
          <c:order val="9"/>
          <c:tx>
            <c:strRef>
              <c:f>'Chart Data'!$A$12</c:f>
              <c:strCache>
                <c:ptCount val="1"/>
                <c:pt idx="0">
                  <c:v>Gutters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Data'!$B$12:$AO$12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4515.2780866735375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40-4CCC-AFD7-3CEC0B3B8222}"/>
            </c:ext>
          </c:extLst>
        </c:ser>
        <c:ser>
          <c:idx val="10"/>
          <c:order val="10"/>
          <c:tx>
            <c:strRef>
              <c:f>'Chart Data'!$A$13</c:f>
              <c:strCache>
                <c:ptCount val="1"/>
                <c:pt idx="0">
                  <c:v>Landscaping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Data'!$B$13:$AO$13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2459.7477308497405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3025.1794497102233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3720.5891434189944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4575.8553514745254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5627.7249087430528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40-4CCC-AFD7-3CEC0B3B8222}"/>
            </c:ext>
          </c:extLst>
        </c:ser>
        <c:ser>
          <c:idx val="11"/>
          <c:order val="11"/>
          <c:tx>
            <c:strRef>
              <c:f>'Chart Data'!$A$14</c:f>
              <c:strCache>
                <c:ptCount val="1"/>
                <c:pt idx="0">
                  <c:v>Fixtures - Electrical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Data'!$B$14:$AO$14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1343.9163793441221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1806.1112346694147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2427.2624711896619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40-4CCC-AFD7-3CEC0B3B8222}"/>
            </c:ext>
          </c:extLst>
        </c:ser>
        <c:ser>
          <c:idx val="12"/>
          <c:order val="12"/>
          <c:tx>
            <c:strRef>
              <c:f>'Chart Data'!$A$15</c:f>
              <c:strCache>
                <c:ptCount val="1"/>
                <c:pt idx="0">
                  <c:v>Fixtures - Plumbing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Data'!$B$15:$AO$15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1343.9163793441221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1806.1112346694147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2427.2624711896619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0-4CCC-AFD7-3CEC0B3B8222}"/>
            </c:ext>
          </c:extLst>
        </c:ser>
        <c:ser>
          <c:idx val="13"/>
          <c:order val="13"/>
          <c:tx>
            <c:strRef>
              <c:f>'Chart Data'!$A$16</c:f>
              <c:strCache>
                <c:ptCount val="1"/>
                <c:pt idx="0">
                  <c:v>Water Heater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Data'!$B$16:$AO$16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1343.9163793441221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1806.1112346694147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2427.2624711896619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F40-4CCC-AFD7-3CEC0B3B8222}"/>
            </c:ext>
          </c:extLst>
        </c:ser>
        <c:ser>
          <c:idx val="14"/>
          <c:order val="14"/>
          <c:tx>
            <c:strRef>
              <c:f>'Chart Data'!$A$17</c:f>
              <c:strCache>
                <c:ptCount val="1"/>
                <c:pt idx="0">
                  <c:v>Custom CapEx 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Data'!$B$17:$AO$17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F40-4CCC-AFD7-3CEC0B3B8222}"/>
            </c:ext>
          </c:extLst>
        </c:ser>
        <c:ser>
          <c:idx val="15"/>
          <c:order val="15"/>
          <c:tx>
            <c:strRef>
              <c:f>'Chart Data'!$A$18</c:f>
              <c:strCache>
                <c:ptCount val="1"/>
                <c:pt idx="0">
                  <c:v>Custom CapEx 2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Data'!$B$18:$AO$18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F40-4CCC-AFD7-3CEC0B3B8222}"/>
            </c:ext>
          </c:extLst>
        </c:ser>
        <c:ser>
          <c:idx val="16"/>
          <c:order val="16"/>
          <c:tx>
            <c:strRef>
              <c:f>'Chart Data'!$A$19</c:f>
              <c:strCache>
                <c:ptCount val="1"/>
                <c:pt idx="0">
                  <c:v>Custom CapEx 3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Data'!$B$19:$AO$19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40-4CCC-AFD7-3CEC0B3B8222}"/>
            </c:ext>
          </c:extLst>
        </c:ser>
        <c:ser>
          <c:idx val="17"/>
          <c:order val="17"/>
          <c:tx>
            <c:strRef>
              <c:f>'Chart Data'!$A$20</c:f>
              <c:strCache>
                <c:ptCount val="1"/>
                <c:pt idx="0">
                  <c:v>Custom CapEx 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Data'!$B$20:$AO$20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F40-4CCC-AFD7-3CEC0B3B8222}"/>
            </c:ext>
          </c:extLst>
        </c:ser>
        <c:ser>
          <c:idx val="18"/>
          <c:order val="18"/>
          <c:tx>
            <c:strRef>
              <c:f>'Chart Data'!$A$21</c:f>
              <c:strCache>
                <c:ptCount val="1"/>
                <c:pt idx="0">
                  <c:v>Custom CapEx 5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Data'!$B$21:$AO$21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F40-4CCC-AFD7-3CEC0B3B8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17070447"/>
        <c:axId val="817072943"/>
      </c:barChart>
      <c:catAx>
        <c:axId val="817070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072943"/>
        <c:crosses val="autoZero"/>
        <c:auto val="1"/>
        <c:lblAlgn val="ctr"/>
        <c:lblOffset val="100"/>
        <c:noMultiLvlLbl val="0"/>
      </c:catAx>
      <c:valAx>
        <c:axId val="8170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070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Capital Expenses - Magnitude &amp;</a:t>
            </a:r>
            <a:r>
              <a:rPr lang="en-US" sz="1200" baseline="0"/>
              <a:t> </a:t>
            </a:r>
            <a:r>
              <a:rPr lang="en-US" sz="1200"/>
              <a:t>Frequency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Data'!$A$2</c:f>
              <c:strCache>
                <c:ptCount val="1"/>
                <c:pt idx="0">
                  <c:v>Roof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Data'!$B$2:$AO$2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21673.334816032981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5-4A11-91E8-C89C05F2F421}"/>
            </c:ext>
          </c:extLst>
        </c:ser>
        <c:ser>
          <c:idx val="1"/>
          <c:order val="1"/>
          <c:tx>
            <c:strRef>
              <c:f>'Chart Data'!$A$3</c:f>
              <c:strCache>
                <c:ptCount val="1"/>
                <c:pt idx="0">
                  <c:v>Remodel - Kitchen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Data'!$B$3:$AO$3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12463.739332806121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19418.099769517295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5-4A11-91E8-C89C05F2F421}"/>
            </c:ext>
          </c:extLst>
        </c:ser>
        <c:ser>
          <c:idx val="2"/>
          <c:order val="2"/>
          <c:tx>
            <c:strRef>
              <c:f>'Chart Data'!$A$4</c:f>
              <c:strCache>
                <c:ptCount val="1"/>
                <c:pt idx="0">
                  <c:v>Windows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Data'!$B$4:$AO$4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11684.755624505737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18204.468533922467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5-4A11-91E8-C89C05F2F421}"/>
            </c:ext>
          </c:extLst>
        </c:ser>
        <c:ser>
          <c:idx val="3"/>
          <c:order val="3"/>
          <c:tx>
            <c:strRef>
              <c:f>'Chart Data'!$A$5</c:f>
              <c:strCache>
                <c:ptCount val="1"/>
                <c:pt idx="0">
                  <c:v>Air Conditioning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Data'!$B$5:$AO$5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6719.5818967206096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9030.5561733470749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12136.312355948314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5-4A11-91E8-C89C05F2F421}"/>
            </c:ext>
          </c:extLst>
        </c:ser>
        <c:ser>
          <c:idx val="4"/>
          <c:order val="4"/>
          <c:tx>
            <c:strRef>
              <c:f>'Chart Data'!$A$6</c:f>
              <c:strCache>
                <c:ptCount val="1"/>
                <c:pt idx="0">
                  <c:v>Furnace/Heat Source</c:v>
                </c:pt>
              </c:strCache>
            </c:strRef>
          </c:tx>
          <c:spPr>
            <a:noFill/>
            <a:ln w="25400" cap="flat" cmpd="sng" algn="ctr">
              <a:solidFill>
                <a:schemeClr val="accent5"/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Data'!$B$6:$AO$6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7128.8044342308949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10163.970532302023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14491.391640013368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55-4A11-91E8-C89C05F2F421}"/>
            </c:ext>
          </c:extLst>
        </c:ser>
        <c:ser>
          <c:idx val="5"/>
          <c:order val="5"/>
          <c:tx>
            <c:strRef>
              <c:f>'Chart Data'!$A$7</c:f>
              <c:strCache>
                <c:ptCount val="1"/>
                <c:pt idx="0">
                  <c:v>Paint - Exterior</c:v>
                </c:pt>
              </c:strCache>
            </c:strRef>
          </c:tx>
          <c:spPr>
            <a:noFill/>
            <a:ln w="25400" cap="flat" cmpd="sng" algn="ctr">
              <a:solidFill>
                <a:schemeClr val="accent6"/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Data'!$B$7:$AO$7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6719.5818967206096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9030.5561733470749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12136.312355948314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55-4A11-91E8-C89C05F2F421}"/>
            </c:ext>
          </c:extLst>
        </c:ser>
        <c:ser>
          <c:idx val="6"/>
          <c:order val="6"/>
          <c:tx>
            <c:strRef>
              <c:f>'Chart Data'!$A$8</c:f>
              <c:strCache>
                <c:ptCount val="1"/>
                <c:pt idx="0">
                  <c:v>Remodel - Bathrooms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lumMod val="6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Data'!$B$8:$AO$8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7789.8370830038248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12136.312355948314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55-4A11-91E8-C89C05F2F421}"/>
            </c:ext>
          </c:extLst>
        </c:ser>
        <c:ser>
          <c:idx val="7"/>
          <c:order val="7"/>
          <c:tx>
            <c:strRef>
              <c:f>'Chart Data'!$A$9</c:f>
              <c:strCache>
                <c:ptCount val="1"/>
                <c:pt idx="0">
                  <c:v>Paint - Interior</c:v>
                </c:pt>
              </c:strCache>
            </c:strRef>
          </c:tx>
          <c:spPr>
            <a:noFill/>
            <a:ln w="25400" cap="flat" cmpd="sng" algn="ctr">
              <a:solidFill>
                <a:schemeClr val="accent2">
                  <a:lumMod val="6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Data'!$B$9:$AO$9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4057.45926005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4703.7073277044283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5452.8859581026791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6321.3893213429528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7328.2227537897588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8495.4186491638193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9848.5185903003476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55-4A11-91E8-C89C05F2F421}"/>
            </c:ext>
          </c:extLst>
        </c:ser>
        <c:ser>
          <c:idx val="8"/>
          <c:order val="8"/>
          <c:tx>
            <c:strRef>
              <c:f>'Chart Data'!$A$10</c:f>
              <c:strCache>
                <c:ptCount val="1"/>
                <c:pt idx="0">
                  <c:v>Carpet/Flooring</c:v>
                </c:pt>
              </c:strCache>
            </c:strRef>
          </c:tx>
          <c:spPr>
            <a:noFill/>
            <a:ln w="25400" cap="flat" cmpd="sng" algn="ctr">
              <a:solidFill>
                <a:schemeClr val="accent3">
                  <a:lumMod val="6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Data'!$B$10:$AO$10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4637.0962972000007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5375.6655173764884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6231.8696664030604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7224.4449386776587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8375.1117186168649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9709.0498847586477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11255.449817486106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55-4A11-91E8-C89C05F2F421}"/>
            </c:ext>
          </c:extLst>
        </c:ser>
        <c:ser>
          <c:idx val="9"/>
          <c:order val="9"/>
          <c:tx>
            <c:strRef>
              <c:f>'Chart Data'!$A$12</c:f>
              <c:strCache>
                <c:ptCount val="1"/>
                <c:pt idx="0">
                  <c:v>Gutters</c:v>
                </c:pt>
              </c:strCache>
            </c:strRef>
          </c:tx>
          <c:spPr>
            <a:noFill/>
            <a:ln w="25400" cap="flat" cmpd="sng" algn="ctr">
              <a:solidFill>
                <a:schemeClr val="accent4">
                  <a:lumMod val="6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Data'!$B$12:$AO$12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4515.2780866735375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55-4A11-91E8-C89C05F2F421}"/>
            </c:ext>
          </c:extLst>
        </c:ser>
        <c:ser>
          <c:idx val="10"/>
          <c:order val="10"/>
          <c:tx>
            <c:strRef>
              <c:f>'Chart Data'!$A$13</c:f>
              <c:strCache>
                <c:ptCount val="1"/>
                <c:pt idx="0">
                  <c:v>Landscaping</c:v>
                </c:pt>
              </c:strCache>
            </c:strRef>
          </c:tx>
          <c:spPr>
            <a:noFill/>
            <a:ln w="25400" cap="flat" cmpd="sng" algn="ctr">
              <a:solidFill>
                <a:schemeClr val="accent5">
                  <a:lumMod val="6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Data'!$B$13:$AO$13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2459.7477308497405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3025.1794497102233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3720.5891434189944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4575.8553514745254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5627.7249087430528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55-4A11-91E8-C89C05F2F421}"/>
            </c:ext>
          </c:extLst>
        </c:ser>
        <c:ser>
          <c:idx val="11"/>
          <c:order val="11"/>
          <c:tx>
            <c:strRef>
              <c:f>'Chart Data'!$A$14</c:f>
              <c:strCache>
                <c:ptCount val="1"/>
                <c:pt idx="0">
                  <c:v>Fixtures - Electrical</c:v>
                </c:pt>
              </c:strCache>
            </c:strRef>
          </c:tx>
          <c:spPr>
            <a:noFill/>
            <a:ln w="25400" cap="flat" cmpd="sng" algn="ctr">
              <a:solidFill>
                <a:schemeClr val="accent6">
                  <a:lumMod val="6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Data'!$B$14:$AO$14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1343.9163793441221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1806.1112346694147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2427.2624711896619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55-4A11-91E8-C89C05F2F421}"/>
            </c:ext>
          </c:extLst>
        </c:ser>
        <c:ser>
          <c:idx val="12"/>
          <c:order val="12"/>
          <c:tx>
            <c:strRef>
              <c:f>'Chart Data'!$A$15</c:f>
              <c:strCache>
                <c:ptCount val="1"/>
                <c:pt idx="0">
                  <c:v>Fixtures - Plumbing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lumMod val="80000"/>
                  <a:lumOff val="2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Data'!$B$15:$AO$15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1343.9163793441221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1806.1112346694147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2427.2624711896619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55-4A11-91E8-C89C05F2F421}"/>
            </c:ext>
          </c:extLst>
        </c:ser>
        <c:ser>
          <c:idx val="13"/>
          <c:order val="13"/>
          <c:tx>
            <c:strRef>
              <c:f>'Chart Data'!$A$16</c:f>
              <c:strCache>
                <c:ptCount val="1"/>
                <c:pt idx="0">
                  <c:v>Water Heater</c:v>
                </c:pt>
              </c:strCache>
            </c:strRef>
          </c:tx>
          <c:spPr>
            <a:noFill/>
            <a:ln w="25400" cap="flat" cmpd="sng" algn="ctr">
              <a:solidFill>
                <a:schemeClr val="accent2">
                  <a:lumMod val="80000"/>
                  <a:lumOff val="2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Data'!$B$16:$AO$16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1343.9163793441221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1806.1112346694147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2427.2624711896619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55-4A11-91E8-C89C05F2F421}"/>
            </c:ext>
          </c:extLst>
        </c:ser>
        <c:ser>
          <c:idx val="14"/>
          <c:order val="14"/>
          <c:tx>
            <c:strRef>
              <c:f>'Chart Data'!$A$17</c:f>
              <c:strCache>
                <c:ptCount val="1"/>
                <c:pt idx="0">
                  <c:v>Custom CapEx 1</c:v>
                </c:pt>
              </c:strCache>
            </c:strRef>
          </c:tx>
          <c:spPr>
            <a:noFill/>
            <a:ln w="25400" cap="flat" cmpd="sng" algn="ctr">
              <a:solidFill>
                <a:schemeClr val="accent3">
                  <a:lumMod val="80000"/>
                  <a:lumOff val="2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Data'!$B$17:$AO$17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55-4A11-91E8-C89C05F2F421}"/>
            </c:ext>
          </c:extLst>
        </c:ser>
        <c:ser>
          <c:idx val="15"/>
          <c:order val="15"/>
          <c:tx>
            <c:strRef>
              <c:f>'Chart Data'!$A$18</c:f>
              <c:strCache>
                <c:ptCount val="1"/>
                <c:pt idx="0">
                  <c:v>Custom CapEx 2</c:v>
                </c:pt>
              </c:strCache>
            </c:strRef>
          </c:tx>
          <c:spPr>
            <a:noFill/>
            <a:ln w="25400" cap="flat" cmpd="sng" algn="ctr">
              <a:solidFill>
                <a:schemeClr val="accent4">
                  <a:lumMod val="80000"/>
                  <a:lumOff val="2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Data'!$B$18:$AO$18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A55-4A11-91E8-C89C05F2F421}"/>
            </c:ext>
          </c:extLst>
        </c:ser>
        <c:ser>
          <c:idx val="16"/>
          <c:order val="16"/>
          <c:tx>
            <c:strRef>
              <c:f>'Chart Data'!$A$19</c:f>
              <c:strCache>
                <c:ptCount val="1"/>
                <c:pt idx="0">
                  <c:v>Custom CapEx 3</c:v>
                </c:pt>
              </c:strCache>
            </c:strRef>
          </c:tx>
          <c:spPr>
            <a:noFill/>
            <a:ln w="25400" cap="flat" cmpd="sng" algn="ctr">
              <a:solidFill>
                <a:schemeClr val="accent5">
                  <a:lumMod val="80000"/>
                  <a:lumOff val="2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Data'!$B$19:$AO$19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A55-4A11-91E8-C89C05F2F421}"/>
            </c:ext>
          </c:extLst>
        </c:ser>
        <c:ser>
          <c:idx val="17"/>
          <c:order val="17"/>
          <c:tx>
            <c:strRef>
              <c:f>'Chart Data'!$A$20</c:f>
              <c:strCache>
                <c:ptCount val="1"/>
                <c:pt idx="0">
                  <c:v>Custom CapEx 4</c:v>
                </c:pt>
              </c:strCache>
            </c:strRef>
          </c:tx>
          <c:spPr>
            <a:noFill/>
            <a:ln w="25400" cap="flat" cmpd="sng" algn="ctr">
              <a:solidFill>
                <a:schemeClr val="accent6">
                  <a:lumMod val="80000"/>
                  <a:lumOff val="2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Data'!$B$20:$AO$20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A55-4A11-91E8-C89C05F2F421}"/>
            </c:ext>
          </c:extLst>
        </c:ser>
        <c:ser>
          <c:idx val="18"/>
          <c:order val="18"/>
          <c:tx>
            <c:strRef>
              <c:f>'Chart Data'!$A$21</c:f>
              <c:strCache>
                <c:ptCount val="1"/>
                <c:pt idx="0">
                  <c:v>Custom CapEx 5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lumMod val="80000"/>
                </a:schemeClr>
              </a:solidFill>
              <a:miter lim="800000"/>
            </a:ln>
            <a:effectLst/>
          </c:spPr>
          <c:invertIfNegative val="0"/>
          <c:cat>
            <c:numRef>
              <c:f>'Chart Data'!$B$1:$AO$1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Data'!$B$21:$AO$21</c:f>
              <c:numCache>
                <c:formatCode>_("$"* #,##0.00_);_("$"* \(#,##0.00\);_("$"*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A55-4A11-91E8-C89C05F2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1085006447"/>
        <c:axId val="1085017263"/>
      </c:barChart>
      <c:catAx>
        <c:axId val="1085006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017263"/>
        <c:crosses val="autoZero"/>
        <c:auto val="1"/>
        <c:lblAlgn val="ctr"/>
        <c:lblOffset val="100"/>
        <c:noMultiLvlLbl val="0"/>
      </c:catAx>
      <c:valAx>
        <c:axId val="1085017263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006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CapEx Savings Account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Data'!$A$27</c:f>
              <c:strCache>
                <c:ptCount val="1"/>
                <c:pt idx="0">
                  <c:v>CapEx Savings Acct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Data'!$B$26:$AO$26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'Chart Data'!$B$27:$AO$27</c:f>
              <c:numCache>
                <c:formatCode>_("$"* #,##0_);_("$"* \(#,##0\);_("$"* "-"??_);_(@_)</c:formatCode>
                <c:ptCount val="40"/>
                <c:pt idx="0">
                  <c:v>5568</c:v>
                </c:pt>
                <c:pt idx="1">
                  <c:v>11414.4</c:v>
                </c:pt>
                <c:pt idx="2">
                  <c:v>17549.779200000001</c:v>
                </c:pt>
                <c:pt idx="3">
                  <c:v>23985.078720000001</c:v>
                </c:pt>
                <c:pt idx="4">
                  <c:v>30731.613348480005</c:v>
                </c:pt>
                <c:pt idx="5">
                  <c:v>29106.528103902005</c:v>
                </c:pt>
                <c:pt idx="6">
                  <c:v>36337.141853053516</c:v>
                </c:pt>
                <c:pt idx="7">
                  <c:v>41452.074641950523</c:v>
                </c:pt>
                <c:pt idx="8">
                  <c:v>49334.491947955779</c:v>
                </c:pt>
                <c:pt idx="9">
                  <c:v>57586.158874476132</c:v>
                </c:pt>
                <c:pt idx="10">
                  <c:v>35310.731727238934</c:v>
                </c:pt>
                <c:pt idx="11">
                  <c:v>43724.360553977429</c:v>
                </c:pt>
                <c:pt idx="12">
                  <c:v>45408.679948785611</c:v>
                </c:pt>
                <c:pt idx="13">
                  <c:v>54493.649264259642</c:v>
                </c:pt>
                <c:pt idx="14">
                  <c:v>60980.442387827876</c:v>
                </c:pt>
                <c:pt idx="15">
                  <c:v>27251.726146396075</c:v>
                </c:pt>
                <c:pt idx="16">
                  <c:v>36731.76612222605</c:v>
                </c:pt>
                <c:pt idx="17">
                  <c:v>46669.457061159686</c:v>
                </c:pt>
                <c:pt idx="18">
                  <c:v>57081.993487366672</c:v>
                </c:pt>
                <c:pt idx="19">
                  <c:v>67987.155060647317</c:v>
                </c:pt>
                <c:pt idx="20">
                  <c:v>11674.15421639652</c:v>
                </c:pt>
                <c:pt idx="21">
                  <c:v>18545.168332583937</c:v>
                </c:pt>
                <c:pt idx="22">
                  <c:v>29584.935479772452</c:v>
                </c:pt>
                <c:pt idx="23">
                  <c:v>41165.563883320843</c:v>
                </c:pt>
                <c:pt idx="24">
                  <c:v>43143.50221345677</c:v>
                </c:pt>
                <c:pt idx="25">
                  <c:v>39961.193297633959</c:v>
                </c:pt>
                <c:pt idx="26">
                  <c:v>52768.317341270755</c:v>
                </c:pt>
                <c:pt idx="27">
                  <c:v>66191.820871110816</c:v>
                </c:pt>
                <c:pt idx="28">
                  <c:v>75678.983235563588</c:v>
                </c:pt>
                <c:pt idx="29">
                  <c:v>90313.919637735089</c:v>
                </c:pt>
                <c:pt idx="30">
                  <c:v>49.277973323507467</c:v>
                </c:pt>
                <c:pt idx="31">
                  <c:v>13970.710895561539</c:v>
                </c:pt>
                <c:pt idx="32">
                  <c:v>28588.185897127478</c:v>
                </c:pt>
                <c:pt idx="33">
                  <c:v>43928.152222234377</c:v>
                </c:pt>
                <c:pt idx="34">
                  <c:v>60017.963952058344</c:v>
                </c:pt>
                <c:pt idx="35">
                  <c:v>50154.216060510662</c:v>
                </c:pt>
                <c:pt idx="36">
                  <c:v>52803.522472026387</c:v>
                </c:pt>
                <c:pt idx="37">
                  <c:v>70481.335063695355</c:v>
                </c:pt>
                <c:pt idx="38">
                  <c:v>89011.356171464577</c:v>
                </c:pt>
                <c:pt idx="39">
                  <c:v>108425.58953358405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3-4C8E-8C93-50A2EBE87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329791"/>
        <c:axId val="946330207"/>
      </c:lineChart>
      <c:catAx>
        <c:axId val="946329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330207"/>
        <c:crosses val="autoZero"/>
        <c:auto val="1"/>
        <c:lblAlgn val="ctr"/>
        <c:lblOffset val="100"/>
        <c:noMultiLvlLbl val="0"/>
      </c:catAx>
      <c:valAx>
        <c:axId val="946330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329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23</xdr:row>
      <xdr:rowOff>38100</xdr:rowOff>
    </xdr:from>
    <xdr:to>
      <xdr:col>16</xdr:col>
      <xdr:colOff>144780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346C69-5369-463B-AF99-898A9FC02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12</xdr:row>
      <xdr:rowOff>57149</xdr:rowOff>
    </xdr:from>
    <xdr:to>
      <xdr:col>16</xdr:col>
      <xdr:colOff>154305</xdr:colOff>
      <xdr:row>23</xdr:row>
      <xdr:rowOff>19049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A61A38-8A57-4ECB-941C-4EC11A27C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123823</xdr:colOff>
      <xdr:row>1</xdr:row>
      <xdr:rowOff>76199</xdr:rowOff>
    </xdr:from>
    <xdr:to>
      <xdr:col>16</xdr:col>
      <xdr:colOff>154303</xdr:colOff>
      <xdr:row>12</xdr:row>
      <xdr:rowOff>38099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4B7A831-AF19-4A21-800A-DE45EDB9C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alestatefinancialplann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6FCD2-F89E-484C-B96B-E644A42989EC}">
  <sheetPr>
    <pageSetUpPr fitToPage="1"/>
  </sheetPr>
  <dimension ref="A1:Z38"/>
  <sheetViews>
    <sheetView showGridLines="0" tabSelected="1" workbookViewId="0">
      <selection activeCell="C27" sqref="C27"/>
    </sheetView>
  </sheetViews>
  <sheetFormatPr defaultRowHeight="15" x14ac:dyDescent="0.25"/>
  <cols>
    <col min="1" max="1" width="1.7109375" style="2" customWidth="1"/>
    <col min="2" max="2" width="27.42578125" style="2" customWidth="1"/>
    <col min="3" max="3" width="18.7109375" style="2" customWidth="1"/>
    <col min="4" max="5" width="13" style="2" customWidth="1"/>
    <col min="6" max="6" width="1.7109375" style="2" customWidth="1"/>
    <col min="7" max="16384" width="9.140625" style="2"/>
  </cols>
  <sheetData>
    <row r="1" spans="1:26" ht="24.75" x14ac:dyDescent="0.5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1"/>
      <c r="B2" s="1"/>
      <c r="C2" s="1"/>
      <c r="D2" s="1"/>
      <c r="E2" s="1"/>
    </row>
    <row r="3" spans="1:26" ht="30" x14ac:dyDescent="0.25">
      <c r="A3" s="1"/>
      <c r="B3" s="7" t="s">
        <v>0</v>
      </c>
      <c r="C3" s="7" t="s">
        <v>16</v>
      </c>
      <c r="D3" s="7" t="s">
        <v>1</v>
      </c>
      <c r="E3" s="7" t="s">
        <v>21</v>
      </c>
    </row>
    <row r="4" spans="1:26" x14ac:dyDescent="0.25">
      <c r="A4" s="1"/>
      <c r="B4" s="8" t="s">
        <v>2</v>
      </c>
      <c r="C4" s="9">
        <v>12000</v>
      </c>
      <c r="D4" s="10">
        <v>20</v>
      </c>
      <c r="E4" s="12">
        <v>0</v>
      </c>
    </row>
    <row r="5" spans="1:26" x14ac:dyDescent="0.25">
      <c r="A5" s="1"/>
      <c r="B5" s="8" t="s">
        <v>12</v>
      </c>
      <c r="C5" s="9">
        <v>8000</v>
      </c>
      <c r="D5" s="10">
        <v>15</v>
      </c>
      <c r="E5" s="12">
        <v>0</v>
      </c>
    </row>
    <row r="6" spans="1:26" x14ac:dyDescent="0.25">
      <c r="A6" s="1"/>
      <c r="B6" s="8" t="s">
        <v>8</v>
      </c>
      <c r="C6" s="9">
        <v>7500</v>
      </c>
      <c r="D6" s="10">
        <v>15</v>
      </c>
      <c r="E6" s="12">
        <v>0</v>
      </c>
    </row>
    <row r="7" spans="1:26" x14ac:dyDescent="0.25">
      <c r="A7" s="1"/>
      <c r="B7" s="8" t="s">
        <v>15</v>
      </c>
      <c r="C7" s="9">
        <v>5000</v>
      </c>
      <c r="D7" s="10">
        <v>10</v>
      </c>
      <c r="E7" s="12">
        <v>0</v>
      </c>
    </row>
    <row r="8" spans="1:26" x14ac:dyDescent="0.25">
      <c r="A8" s="1"/>
      <c r="B8" s="8" t="s">
        <v>14</v>
      </c>
      <c r="C8" s="9">
        <v>5000</v>
      </c>
      <c r="D8" s="10">
        <v>12</v>
      </c>
      <c r="E8" s="12">
        <v>0</v>
      </c>
    </row>
    <row r="9" spans="1:26" x14ac:dyDescent="0.25">
      <c r="A9" s="1"/>
      <c r="B9" s="8" t="s">
        <v>4</v>
      </c>
      <c r="C9" s="9">
        <v>5000</v>
      </c>
      <c r="D9" s="10">
        <v>10</v>
      </c>
      <c r="E9" s="12">
        <v>0</v>
      </c>
    </row>
    <row r="10" spans="1:26" x14ac:dyDescent="0.25">
      <c r="A10" s="1"/>
      <c r="B10" s="8" t="s">
        <v>13</v>
      </c>
      <c r="C10" s="9">
        <v>5000</v>
      </c>
      <c r="D10" s="10">
        <v>15</v>
      </c>
      <c r="E10" s="12">
        <v>0</v>
      </c>
    </row>
    <row r="11" spans="1:26" x14ac:dyDescent="0.25">
      <c r="A11" s="1"/>
      <c r="B11" s="8" t="s">
        <v>5</v>
      </c>
      <c r="C11" s="9">
        <v>3500</v>
      </c>
      <c r="D11" s="10">
        <v>5</v>
      </c>
      <c r="E11" s="12">
        <v>0</v>
      </c>
    </row>
    <row r="12" spans="1:26" x14ac:dyDescent="0.25">
      <c r="A12" s="1"/>
      <c r="B12" s="8" t="s">
        <v>57</v>
      </c>
      <c r="C12" s="9">
        <v>4000</v>
      </c>
      <c r="D12" s="10">
        <v>5</v>
      </c>
      <c r="E12" s="12">
        <v>0</v>
      </c>
    </row>
    <row r="13" spans="1:26" x14ac:dyDescent="0.25">
      <c r="A13" s="1"/>
      <c r="B13" s="8" t="s">
        <v>6</v>
      </c>
      <c r="C13" s="9">
        <v>2500</v>
      </c>
      <c r="D13" s="10">
        <v>10</v>
      </c>
      <c r="E13" s="12">
        <v>0</v>
      </c>
    </row>
    <row r="14" spans="1:26" x14ac:dyDescent="0.25">
      <c r="A14" s="1"/>
      <c r="B14" s="8" t="s">
        <v>3</v>
      </c>
      <c r="C14" s="9">
        <v>2500</v>
      </c>
      <c r="D14" s="10">
        <v>20</v>
      </c>
      <c r="E14" s="12">
        <v>0</v>
      </c>
    </row>
    <row r="15" spans="1:26" x14ac:dyDescent="0.25">
      <c r="A15" s="1"/>
      <c r="B15" s="8" t="s">
        <v>9</v>
      </c>
      <c r="C15" s="9">
        <v>2000</v>
      </c>
      <c r="D15" s="10">
        <v>7</v>
      </c>
      <c r="E15" s="12">
        <v>0</v>
      </c>
    </row>
    <row r="16" spans="1:26" x14ac:dyDescent="0.25">
      <c r="A16" s="1"/>
      <c r="B16" s="8" t="s">
        <v>10</v>
      </c>
      <c r="C16" s="9">
        <v>1000</v>
      </c>
      <c r="D16" s="10">
        <v>10</v>
      </c>
      <c r="E16" s="12">
        <v>0</v>
      </c>
    </row>
    <row r="17" spans="1:5" x14ac:dyDescent="0.25">
      <c r="A17" s="1"/>
      <c r="B17" s="8" t="s">
        <v>11</v>
      </c>
      <c r="C17" s="9">
        <v>1000</v>
      </c>
      <c r="D17" s="10">
        <v>10</v>
      </c>
      <c r="E17" s="12">
        <v>0</v>
      </c>
    </row>
    <row r="18" spans="1:5" x14ac:dyDescent="0.25">
      <c r="A18" s="1"/>
      <c r="B18" s="8" t="s">
        <v>7</v>
      </c>
      <c r="C18" s="9">
        <v>1000</v>
      </c>
      <c r="D18" s="10">
        <v>10</v>
      </c>
      <c r="E18" s="12">
        <v>0</v>
      </c>
    </row>
    <row r="19" spans="1:5" x14ac:dyDescent="0.25">
      <c r="A19" s="1"/>
      <c r="B19" s="11" t="s">
        <v>23</v>
      </c>
      <c r="C19" s="9">
        <v>0</v>
      </c>
      <c r="D19" s="10">
        <v>10</v>
      </c>
      <c r="E19" s="12">
        <v>0</v>
      </c>
    </row>
    <row r="20" spans="1:5" x14ac:dyDescent="0.25">
      <c r="A20" s="1"/>
      <c r="B20" s="11" t="s">
        <v>24</v>
      </c>
      <c r="C20" s="9">
        <v>0</v>
      </c>
      <c r="D20" s="10">
        <v>10</v>
      </c>
      <c r="E20" s="12">
        <v>0</v>
      </c>
    </row>
    <row r="21" spans="1:5" x14ac:dyDescent="0.25">
      <c r="A21" s="1"/>
      <c r="B21" s="11" t="s">
        <v>25</v>
      </c>
      <c r="C21" s="9">
        <v>0</v>
      </c>
      <c r="D21" s="10">
        <v>10</v>
      </c>
      <c r="E21" s="12">
        <v>0</v>
      </c>
    </row>
    <row r="22" spans="1:5" x14ac:dyDescent="0.25">
      <c r="A22" s="1"/>
      <c r="B22" s="11" t="s">
        <v>26</v>
      </c>
      <c r="C22" s="9">
        <v>0</v>
      </c>
      <c r="D22" s="10">
        <v>10</v>
      </c>
      <c r="E22" s="12">
        <v>0</v>
      </c>
    </row>
    <row r="23" spans="1:5" x14ac:dyDescent="0.25">
      <c r="A23" s="1"/>
      <c r="B23" s="11" t="s">
        <v>27</v>
      </c>
      <c r="C23" s="9">
        <v>0</v>
      </c>
      <c r="D23" s="10">
        <v>10</v>
      </c>
      <c r="E23" s="12">
        <v>0</v>
      </c>
    </row>
    <row r="25" spans="1:5" x14ac:dyDescent="0.25">
      <c r="B25" s="34" t="s">
        <v>59</v>
      </c>
      <c r="C25" s="34"/>
      <c r="D25" s="34"/>
      <c r="E25" s="34"/>
    </row>
    <row r="26" spans="1:5" x14ac:dyDescent="0.25">
      <c r="B26" s="15" t="s">
        <v>52</v>
      </c>
      <c r="C26" s="13">
        <v>0</v>
      </c>
      <c r="D26" s="40"/>
      <c r="E26" s="40"/>
    </row>
    <row r="27" spans="1:5" x14ac:dyDescent="0.25">
      <c r="B27" s="15" t="s">
        <v>51</v>
      </c>
      <c r="C27" s="13">
        <v>464</v>
      </c>
    </row>
    <row r="28" spans="1:5" x14ac:dyDescent="0.25">
      <c r="B28" s="15" t="s">
        <v>60</v>
      </c>
      <c r="C28" s="33">
        <f>C27*12</f>
        <v>5568</v>
      </c>
      <c r="D28" s="40" t="str">
        <f>_xlfn.CONCAT("Increasing ",Overrides!C390*100,"%/year")</f>
        <v>Increasing 3%/year</v>
      </c>
      <c r="E28" s="40"/>
    </row>
    <row r="29" spans="1:5" x14ac:dyDescent="0.25">
      <c r="B29" s="16" t="s">
        <v>53</v>
      </c>
      <c r="C29" s="14">
        <v>0.02</v>
      </c>
    </row>
    <row r="30" spans="1:5" x14ac:dyDescent="0.25">
      <c r="B30" s="41" t="s">
        <v>54</v>
      </c>
      <c r="C30" s="41"/>
      <c r="D30" s="41"/>
      <c r="E30" s="41"/>
    </row>
    <row r="32" spans="1:5" x14ac:dyDescent="0.25">
      <c r="B32" s="38" t="str">
        <f>IF(Overrides!B407&gt;0,_xlfn.CONCAT("Largest Deficit of $",TEXT(Overrides!B407,"#,###")," in Year ",Overrides!B406),"No Deficit")</f>
        <v>No Deficit</v>
      </c>
      <c r="C32" s="39"/>
      <c r="D32" s="39"/>
      <c r="E32" s="39"/>
    </row>
    <row r="37" spans="1:26" ht="15" customHeight="1" x14ac:dyDescent="0.25">
      <c r="A37" s="36" t="s">
        <v>55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5">
      <c r="A38" s="37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7"/>
      <c r="S38" s="17"/>
      <c r="T38" s="17"/>
      <c r="U38" s="17"/>
      <c r="V38" s="17"/>
      <c r="W38" s="17"/>
      <c r="X38" s="17"/>
      <c r="Y38" s="17"/>
      <c r="Z38" s="17"/>
    </row>
  </sheetData>
  <sheetProtection algorithmName="SHA-512" hashValue="vai3BKpw/WyuXuv6ykhouL9JozbPYpUD6+2FNBuu/qFIS+i7rcK9dRW8g1HCuvtGo6FiK5rkUXmH8pvDKKoNrQ==" saltValue="dikEyuKomrMOO8NuCMGFRQ==" spinCount="100000" sheet="1" objects="1" scenarios="1" selectLockedCells="1"/>
  <sortState xmlns:xlrd2="http://schemas.microsoft.com/office/spreadsheetml/2017/richdata2" ref="B4:E18">
    <sortCondition descending="1" ref="C4:C18"/>
  </sortState>
  <mergeCells count="8">
    <mergeCell ref="B25:E25"/>
    <mergeCell ref="A1:Q1"/>
    <mergeCell ref="A37:Q37"/>
    <mergeCell ref="A38:Q38"/>
    <mergeCell ref="B32:E32"/>
    <mergeCell ref="D28:E28"/>
    <mergeCell ref="B30:E30"/>
    <mergeCell ref="D26:E26"/>
  </mergeCells>
  <conditionalFormatting sqref="B32">
    <cfRule type="containsText" dxfId="21" priority="2" operator="containsText" text="Year">
      <formula>NOT(ISERROR(SEARCH("Year",B32)))</formula>
    </cfRule>
  </conditionalFormatting>
  <conditionalFormatting sqref="B32:E32">
    <cfRule type="containsText" dxfId="20" priority="1" operator="containsText" text="No Deficit">
      <formula>NOT(ISERROR(SEARCH("No Deficit",B32)))</formula>
    </cfRule>
  </conditionalFormatting>
  <hyperlinks>
    <hyperlink ref="A38" r:id="rId1" xr:uid="{25F92269-8F61-4DD2-BD1F-755AE44C88BC}"/>
  </hyperlinks>
  <printOptions horizontalCentered="1" verticalCentered="1"/>
  <pageMargins left="0.7" right="0.7" top="0.75" bottom="0.75" header="0.3" footer="0.3"/>
  <pageSetup scale="69" orientation="landscape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96B4-07B4-491C-860D-A0AB4593310D}">
  <dimension ref="A1:AP407"/>
  <sheetViews>
    <sheetView topLeftCell="A366" workbookViewId="0">
      <selection activeCell="AP403" sqref="AP403"/>
    </sheetView>
  </sheetViews>
  <sheetFormatPr defaultRowHeight="15" x14ac:dyDescent="0.25"/>
  <cols>
    <col min="1" max="1" width="49.5703125" style="2" bestFit="1" customWidth="1"/>
    <col min="2" max="2" width="10" style="2" bestFit="1" customWidth="1"/>
    <col min="3" max="7" width="13.28515625" style="2" customWidth="1"/>
    <col min="8" max="11" width="13.28515625" style="2" hidden="1" customWidth="1"/>
    <col min="12" max="12" width="13.28515625" style="2" customWidth="1"/>
    <col min="13" max="16" width="13.28515625" style="2" hidden="1" customWidth="1"/>
    <col min="17" max="17" width="13.28515625" style="2" customWidth="1"/>
    <col min="18" max="21" width="13.28515625" style="2" hidden="1" customWidth="1"/>
    <col min="22" max="22" width="13.28515625" style="2" customWidth="1"/>
    <col min="23" max="26" width="13.28515625" style="2" hidden="1" customWidth="1"/>
    <col min="27" max="27" width="13.28515625" style="2" customWidth="1"/>
    <col min="28" max="31" width="13.28515625" style="2" hidden="1" customWidth="1"/>
    <col min="32" max="32" width="13.28515625" style="2" customWidth="1"/>
    <col min="33" max="36" width="13.28515625" style="2" hidden="1" customWidth="1"/>
    <col min="37" max="37" width="13.28515625" style="2" customWidth="1"/>
    <col min="38" max="41" width="13.28515625" style="2" hidden="1" customWidth="1"/>
    <col min="42" max="42" width="13.28515625" style="2" customWidth="1"/>
    <col min="43" max="16384" width="9.140625" style="2"/>
  </cols>
  <sheetData>
    <row r="1" spans="1:42" ht="18" thickBot="1" x14ac:dyDescent="0.35">
      <c r="A1" s="21" t="str">
        <f>'Inputs &amp; Dashboard'!B4</f>
        <v>Roof</v>
      </c>
      <c r="B1" s="4" t="s">
        <v>18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</row>
    <row r="2" spans="1:42" ht="15.75" thickTop="1" x14ac:dyDescent="0.25">
      <c r="A2" s="22" t="s">
        <v>19</v>
      </c>
      <c r="C2" s="23">
        <f>IF(C3&lt;&gt;"",C3,0.03)</f>
        <v>0.03</v>
      </c>
      <c r="D2" s="23">
        <f>IF(D3&lt;&gt;"",D3,C2)</f>
        <v>0.03</v>
      </c>
      <c r="E2" s="23">
        <f t="shared" ref="E2:AP2" si="0">IF(E3&lt;&gt;"",E3,D2)</f>
        <v>0.03</v>
      </c>
      <c r="F2" s="23">
        <f t="shared" si="0"/>
        <v>0.03</v>
      </c>
      <c r="G2" s="23">
        <f t="shared" si="0"/>
        <v>0.03</v>
      </c>
      <c r="H2" s="23">
        <f t="shared" si="0"/>
        <v>0.03</v>
      </c>
      <c r="I2" s="23">
        <f t="shared" si="0"/>
        <v>0.03</v>
      </c>
      <c r="J2" s="23">
        <f t="shared" si="0"/>
        <v>0.03</v>
      </c>
      <c r="K2" s="23">
        <f t="shared" si="0"/>
        <v>0.03</v>
      </c>
      <c r="L2" s="23">
        <f t="shared" si="0"/>
        <v>0.03</v>
      </c>
      <c r="M2" s="23">
        <f t="shared" si="0"/>
        <v>0.03</v>
      </c>
      <c r="N2" s="23">
        <f t="shared" si="0"/>
        <v>0.03</v>
      </c>
      <c r="O2" s="23">
        <f t="shared" si="0"/>
        <v>0.03</v>
      </c>
      <c r="P2" s="23">
        <f t="shared" si="0"/>
        <v>0.03</v>
      </c>
      <c r="Q2" s="23">
        <f t="shared" si="0"/>
        <v>0.03</v>
      </c>
      <c r="R2" s="23">
        <f t="shared" si="0"/>
        <v>0.03</v>
      </c>
      <c r="S2" s="23">
        <f t="shared" si="0"/>
        <v>0.03</v>
      </c>
      <c r="T2" s="23">
        <f t="shared" si="0"/>
        <v>0.03</v>
      </c>
      <c r="U2" s="23">
        <f t="shared" si="0"/>
        <v>0.03</v>
      </c>
      <c r="V2" s="23">
        <f t="shared" si="0"/>
        <v>0.03</v>
      </c>
      <c r="W2" s="23">
        <f t="shared" si="0"/>
        <v>0.03</v>
      </c>
      <c r="X2" s="23">
        <f t="shared" si="0"/>
        <v>0.03</v>
      </c>
      <c r="Y2" s="23">
        <f t="shared" si="0"/>
        <v>0.03</v>
      </c>
      <c r="Z2" s="23">
        <f t="shared" si="0"/>
        <v>0.03</v>
      </c>
      <c r="AA2" s="23">
        <f t="shared" si="0"/>
        <v>0.03</v>
      </c>
      <c r="AB2" s="23">
        <f t="shared" si="0"/>
        <v>0.03</v>
      </c>
      <c r="AC2" s="23">
        <f t="shared" si="0"/>
        <v>0.03</v>
      </c>
      <c r="AD2" s="23">
        <f t="shared" si="0"/>
        <v>0.03</v>
      </c>
      <c r="AE2" s="23">
        <f t="shared" si="0"/>
        <v>0.03</v>
      </c>
      <c r="AF2" s="23">
        <f t="shared" si="0"/>
        <v>0.03</v>
      </c>
      <c r="AG2" s="23">
        <f t="shared" si="0"/>
        <v>0.03</v>
      </c>
      <c r="AH2" s="23">
        <f t="shared" si="0"/>
        <v>0.03</v>
      </c>
      <c r="AI2" s="23">
        <f t="shared" si="0"/>
        <v>0.03</v>
      </c>
      <c r="AJ2" s="23">
        <f t="shared" si="0"/>
        <v>0.03</v>
      </c>
      <c r="AK2" s="23">
        <f t="shared" si="0"/>
        <v>0.03</v>
      </c>
      <c r="AL2" s="23">
        <f t="shared" si="0"/>
        <v>0.03</v>
      </c>
      <c r="AM2" s="23">
        <f t="shared" si="0"/>
        <v>0.03</v>
      </c>
      <c r="AN2" s="23">
        <f t="shared" si="0"/>
        <v>0.03</v>
      </c>
      <c r="AO2" s="23">
        <f t="shared" si="0"/>
        <v>0.03</v>
      </c>
      <c r="AP2" s="23">
        <f t="shared" si="0"/>
        <v>0.03</v>
      </c>
    </row>
    <row r="3" spans="1:42" x14ac:dyDescent="0.25">
      <c r="A3" s="24" t="s">
        <v>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5" spans="1:42" x14ac:dyDescent="0.25">
      <c r="A5" s="22" t="str">
        <f>_xlfn.CONCAT(A1," Cost")</f>
        <v>Roof Cost</v>
      </c>
      <c r="C5" s="25">
        <f>IF(C6&lt;&gt;"",C6,'Inputs &amp; Dashboard'!C4)</f>
        <v>12000</v>
      </c>
      <c r="D5" s="25">
        <f>IF(D6&lt;&gt;"",D6,C5*(1+D2))</f>
        <v>12360</v>
      </c>
      <c r="E5" s="25">
        <f t="shared" ref="E5:AP5" si="1">IF(E6&lt;&gt;"",E6,D5*(1+E2))</f>
        <v>12730.800000000001</v>
      </c>
      <c r="F5" s="25">
        <f t="shared" si="1"/>
        <v>13112.724000000002</v>
      </c>
      <c r="G5" s="25">
        <f t="shared" si="1"/>
        <v>13506.105720000003</v>
      </c>
      <c r="H5" s="25">
        <f t="shared" si="1"/>
        <v>13911.288891600003</v>
      </c>
      <c r="I5" s="25">
        <f t="shared" si="1"/>
        <v>14328.627558348004</v>
      </c>
      <c r="J5" s="25">
        <f t="shared" si="1"/>
        <v>14758.486385098444</v>
      </c>
      <c r="K5" s="25">
        <f t="shared" si="1"/>
        <v>15201.240976651397</v>
      </c>
      <c r="L5" s="25">
        <f t="shared" si="1"/>
        <v>15657.278205950939</v>
      </c>
      <c r="M5" s="25">
        <f t="shared" si="1"/>
        <v>16126.996552129467</v>
      </c>
      <c r="N5" s="25">
        <f t="shared" si="1"/>
        <v>16610.806448693351</v>
      </c>
      <c r="O5" s="25">
        <f t="shared" si="1"/>
        <v>17109.130642154152</v>
      </c>
      <c r="P5" s="25">
        <f t="shared" si="1"/>
        <v>17622.404561418778</v>
      </c>
      <c r="Q5" s="25">
        <f t="shared" si="1"/>
        <v>18151.076698261342</v>
      </c>
      <c r="R5" s="25">
        <f t="shared" si="1"/>
        <v>18695.608999209184</v>
      </c>
      <c r="S5" s="25">
        <f t="shared" si="1"/>
        <v>19256.47726918546</v>
      </c>
      <c r="T5" s="25">
        <f t="shared" si="1"/>
        <v>19834.171587261026</v>
      </c>
      <c r="U5" s="25">
        <f t="shared" si="1"/>
        <v>20429.196734878857</v>
      </c>
      <c r="V5" s="25">
        <f t="shared" si="1"/>
        <v>21042.072636925222</v>
      </c>
      <c r="W5" s="25">
        <f t="shared" si="1"/>
        <v>21673.334816032981</v>
      </c>
      <c r="X5" s="25">
        <f t="shared" si="1"/>
        <v>22323.53486051397</v>
      </c>
      <c r="Y5" s="25">
        <f t="shared" si="1"/>
        <v>22993.240906329389</v>
      </c>
      <c r="Z5" s="25">
        <f t="shared" si="1"/>
        <v>23683.038133519272</v>
      </c>
      <c r="AA5" s="25">
        <f t="shared" si="1"/>
        <v>24393.529277524853</v>
      </c>
      <c r="AB5" s="25">
        <f t="shared" si="1"/>
        <v>25125.3351558506</v>
      </c>
      <c r="AC5" s="25">
        <f t="shared" si="1"/>
        <v>25879.09521052612</v>
      </c>
      <c r="AD5" s="25">
        <f t="shared" si="1"/>
        <v>26655.468066841906</v>
      </c>
      <c r="AE5" s="25">
        <f t="shared" si="1"/>
        <v>27455.132108847163</v>
      </c>
      <c r="AF5" s="25">
        <f t="shared" si="1"/>
        <v>28278.78607211258</v>
      </c>
      <c r="AG5" s="25">
        <f t="shared" si="1"/>
        <v>29127.14965427596</v>
      </c>
      <c r="AH5" s="25">
        <f t="shared" si="1"/>
        <v>30000.964143904239</v>
      </c>
      <c r="AI5" s="25">
        <f t="shared" si="1"/>
        <v>30900.993068221367</v>
      </c>
      <c r="AJ5" s="25">
        <f t="shared" si="1"/>
        <v>31828.022860268007</v>
      </c>
      <c r="AK5" s="25">
        <f t="shared" si="1"/>
        <v>32782.863546076049</v>
      </c>
      <c r="AL5" s="25">
        <f t="shared" si="1"/>
        <v>33766.349452458329</v>
      </c>
      <c r="AM5" s="25">
        <f t="shared" si="1"/>
        <v>34779.339936032084</v>
      </c>
      <c r="AN5" s="25">
        <f t="shared" si="1"/>
        <v>35822.720134113049</v>
      </c>
      <c r="AO5" s="25">
        <f t="shared" si="1"/>
        <v>36897.401738136439</v>
      </c>
      <c r="AP5" s="25">
        <f t="shared" si="1"/>
        <v>38004.323790280534</v>
      </c>
    </row>
    <row r="6" spans="1:42" x14ac:dyDescent="0.25">
      <c r="A6" s="24" t="str">
        <f>_xlfn.CONCAT(A1, " Cost Override")</f>
        <v>Roof Cost Override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8" spans="1:42" x14ac:dyDescent="0.25">
      <c r="A8" s="22" t="str">
        <f>_xlfn.CONCAT(A1," Age in Years")</f>
        <v>Roof Age in Years</v>
      </c>
      <c r="C8" s="26">
        <f>IF(C9&lt;&gt;"",C9,IF('Inputs &amp; Dashboard'!E4&gt;=C11,0,'Inputs &amp; Dashboard'!E4))</f>
        <v>0</v>
      </c>
      <c r="D8" s="26">
        <f>IF(D9&lt;&gt;"",D9,IF(C8+1&gt;=D11,0,C8+1))</f>
        <v>1</v>
      </c>
      <c r="E8" s="26">
        <f t="shared" ref="E8:AP8" si="2">IF(E9&lt;&gt;"",E9,IF(D8+1&gt;=E11,0,D8+1))</f>
        <v>2</v>
      </c>
      <c r="F8" s="26">
        <f t="shared" si="2"/>
        <v>3</v>
      </c>
      <c r="G8" s="26">
        <f t="shared" si="2"/>
        <v>4</v>
      </c>
      <c r="H8" s="26">
        <f t="shared" si="2"/>
        <v>5</v>
      </c>
      <c r="I8" s="26">
        <f t="shared" si="2"/>
        <v>6</v>
      </c>
      <c r="J8" s="26">
        <f t="shared" si="2"/>
        <v>7</v>
      </c>
      <c r="K8" s="26">
        <f t="shared" si="2"/>
        <v>8</v>
      </c>
      <c r="L8" s="26">
        <f t="shared" si="2"/>
        <v>9</v>
      </c>
      <c r="M8" s="26">
        <f t="shared" si="2"/>
        <v>10</v>
      </c>
      <c r="N8" s="26">
        <f t="shared" si="2"/>
        <v>11</v>
      </c>
      <c r="O8" s="26">
        <f t="shared" si="2"/>
        <v>12</v>
      </c>
      <c r="P8" s="26">
        <f t="shared" si="2"/>
        <v>13</v>
      </c>
      <c r="Q8" s="26">
        <f t="shared" si="2"/>
        <v>14</v>
      </c>
      <c r="R8" s="26">
        <f t="shared" si="2"/>
        <v>15</v>
      </c>
      <c r="S8" s="26">
        <f t="shared" si="2"/>
        <v>16</v>
      </c>
      <c r="T8" s="26">
        <f t="shared" si="2"/>
        <v>17</v>
      </c>
      <c r="U8" s="26">
        <f t="shared" si="2"/>
        <v>18</v>
      </c>
      <c r="V8" s="26">
        <f t="shared" si="2"/>
        <v>19</v>
      </c>
      <c r="W8" s="26">
        <f t="shared" si="2"/>
        <v>0</v>
      </c>
      <c r="X8" s="26">
        <f t="shared" si="2"/>
        <v>1</v>
      </c>
      <c r="Y8" s="26">
        <f t="shared" si="2"/>
        <v>2</v>
      </c>
      <c r="Z8" s="26">
        <f t="shared" si="2"/>
        <v>3</v>
      </c>
      <c r="AA8" s="26">
        <f t="shared" si="2"/>
        <v>4</v>
      </c>
      <c r="AB8" s="26">
        <f t="shared" si="2"/>
        <v>5</v>
      </c>
      <c r="AC8" s="26">
        <f t="shared" si="2"/>
        <v>6</v>
      </c>
      <c r="AD8" s="26">
        <f t="shared" si="2"/>
        <v>7</v>
      </c>
      <c r="AE8" s="26">
        <f t="shared" si="2"/>
        <v>8</v>
      </c>
      <c r="AF8" s="26">
        <f t="shared" si="2"/>
        <v>9</v>
      </c>
      <c r="AG8" s="26">
        <f t="shared" si="2"/>
        <v>10</v>
      </c>
      <c r="AH8" s="26">
        <f t="shared" si="2"/>
        <v>11</v>
      </c>
      <c r="AI8" s="26">
        <f t="shared" si="2"/>
        <v>12</v>
      </c>
      <c r="AJ8" s="26">
        <f t="shared" si="2"/>
        <v>13</v>
      </c>
      <c r="AK8" s="26">
        <f t="shared" si="2"/>
        <v>14</v>
      </c>
      <c r="AL8" s="26">
        <f t="shared" si="2"/>
        <v>15</v>
      </c>
      <c r="AM8" s="26">
        <f t="shared" si="2"/>
        <v>16</v>
      </c>
      <c r="AN8" s="26">
        <f t="shared" si="2"/>
        <v>17</v>
      </c>
      <c r="AO8" s="26">
        <f t="shared" si="2"/>
        <v>18</v>
      </c>
      <c r="AP8" s="26">
        <f t="shared" si="2"/>
        <v>19</v>
      </c>
    </row>
    <row r="9" spans="1:42" x14ac:dyDescent="0.25">
      <c r="A9" s="24" t="str">
        <f>_xlfn.CONCAT(A1, " Age in Years Override")</f>
        <v>Roof Age in Years Override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1" spans="1:42" x14ac:dyDescent="0.25">
      <c r="A11" s="22" t="str">
        <f>_xlfn.CONCAT(A1," Frequency in Years")</f>
        <v>Roof Frequency in Years</v>
      </c>
      <c r="C11" s="26">
        <f>IF(C12&lt;&gt;"",C12,'Inputs &amp; Dashboard'!D4)</f>
        <v>20</v>
      </c>
      <c r="D11" s="26">
        <f>IF(D12&lt;&gt;"",D12,C11)</f>
        <v>20</v>
      </c>
      <c r="E11" s="26">
        <f t="shared" ref="E11:AP11" si="3">IF(E12&lt;&gt;"",E12,D11)</f>
        <v>20</v>
      </c>
      <c r="F11" s="26">
        <f t="shared" si="3"/>
        <v>20</v>
      </c>
      <c r="G11" s="26">
        <f t="shared" si="3"/>
        <v>20</v>
      </c>
      <c r="H11" s="26">
        <f t="shared" si="3"/>
        <v>20</v>
      </c>
      <c r="I11" s="26">
        <f t="shared" si="3"/>
        <v>20</v>
      </c>
      <c r="J11" s="26">
        <f t="shared" si="3"/>
        <v>20</v>
      </c>
      <c r="K11" s="26">
        <f t="shared" si="3"/>
        <v>20</v>
      </c>
      <c r="L11" s="26">
        <f t="shared" si="3"/>
        <v>20</v>
      </c>
      <c r="M11" s="26">
        <f t="shared" si="3"/>
        <v>20</v>
      </c>
      <c r="N11" s="26">
        <f t="shared" si="3"/>
        <v>20</v>
      </c>
      <c r="O11" s="26">
        <f t="shared" si="3"/>
        <v>20</v>
      </c>
      <c r="P11" s="26">
        <f t="shared" si="3"/>
        <v>20</v>
      </c>
      <c r="Q11" s="26">
        <f t="shared" si="3"/>
        <v>20</v>
      </c>
      <c r="R11" s="26">
        <f t="shared" si="3"/>
        <v>20</v>
      </c>
      <c r="S11" s="26">
        <f t="shared" si="3"/>
        <v>20</v>
      </c>
      <c r="T11" s="26">
        <f t="shared" si="3"/>
        <v>20</v>
      </c>
      <c r="U11" s="26">
        <f t="shared" si="3"/>
        <v>20</v>
      </c>
      <c r="V11" s="26">
        <f t="shared" si="3"/>
        <v>20</v>
      </c>
      <c r="W11" s="26">
        <f t="shared" si="3"/>
        <v>20</v>
      </c>
      <c r="X11" s="26">
        <f t="shared" si="3"/>
        <v>20</v>
      </c>
      <c r="Y11" s="26">
        <f t="shared" si="3"/>
        <v>20</v>
      </c>
      <c r="Z11" s="26">
        <f t="shared" si="3"/>
        <v>20</v>
      </c>
      <c r="AA11" s="26">
        <f t="shared" si="3"/>
        <v>20</v>
      </c>
      <c r="AB11" s="26">
        <f t="shared" si="3"/>
        <v>20</v>
      </c>
      <c r="AC11" s="26">
        <f t="shared" si="3"/>
        <v>20</v>
      </c>
      <c r="AD11" s="26">
        <f t="shared" si="3"/>
        <v>20</v>
      </c>
      <c r="AE11" s="26">
        <f t="shared" si="3"/>
        <v>20</v>
      </c>
      <c r="AF11" s="26">
        <f t="shared" si="3"/>
        <v>20</v>
      </c>
      <c r="AG11" s="26">
        <f t="shared" si="3"/>
        <v>20</v>
      </c>
      <c r="AH11" s="26">
        <f t="shared" si="3"/>
        <v>20</v>
      </c>
      <c r="AI11" s="26">
        <f t="shared" si="3"/>
        <v>20</v>
      </c>
      <c r="AJ11" s="26">
        <f t="shared" si="3"/>
        <v>20</v>
      </c>
      <c r="AK11" s="26">
        <f t="shared" si="3"/>
        <v>20</v>
      </c>
      <c r="AL11" s="26">
        <f t="shared" si="3"/>
        <v>20</v>
      </c>
      <c r="AM11" s="26">
        <f t="shared" si="3"/>
        <v>20</v>
      </c>
      <c r="AN11" s="26">
        <f t="shared" si="3"/>
        <v>20</v>
      </c>
      <c r="AO11" s="26">
        <f t="shared" si="3"/>
        <v>20</v>
      </c>
      <c r="AP11" s="26">
        <f t="shared" si="3"/>
        <v>20</v>
      </c>
    </row>
    <row r="12" spans="1:42" x14ac:dyDescent="0.25">
      <c r="A12" s="24" t="str">
        <f>_xlfn.CONCAT(A1, " Frequency in Years Override")</f>
        <v>Roof Frequency in Years Override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4" spans="1:42" x14ac:dyDescent="0.25">
      <c r="A14" s="22" t="str">
        <f>_xlfn.CONCAT("Replaced ",A1)</f>
        <v>Replaced Roof</v>
      </c>
      <c r="C14" s="2" t="b">
        <f>IF(C15&lt;&gt;"",C15,IF('Inputs &amp; Dashboard'!E4=0,FALSE,IF(Overrides!C8=0,TRUE,FALSE)))</f>
        <v>0</v>
      </c>
      <c r="D14" s="2" t="b">
        <f>IF(D15&lt;&gt;"",D15,IF(Overrides!D8=0,TRUE,FALSE))</f>
        <v>0</v>
      </c>
      <c r="E14" s="2" t="b">
        <f>IF(E15&lt;&gt;"",E15,IF(Overrides!E8=0,TRUE,FALSE))</f>
        <v>0</v>
      </c>
      <c r="F14" s="2" t="b">
        <f>IF(F15&lt;&gt;"",F15,IF(Overrides!F8=0,TRUE,FALSE))</f>
        <v>0</v>
      </c>
      <c r="G14" s="2" t="b">
        <f>IF(G15&lt;&gt;"",G15,IF(Overrides!G8=0,TRUE,FALSE))</f>
        <v>0</v>
      </c>
      <c r="H14" s="2" t="b">
        <f>IF(H15&lt;&gt;"",H15,IF(Overrides!H8=0,TRUE,FALSE))</f>
        <v>0</v>
      </c>
      <c r="I14" s="2" t="b">
        <f>IF(I15&lt;&gt;"",I15,IF(Overrides!I8=0,TRUE,FALSE))</f>
        <v>0</v>
      </c>
      <c r="J14" s="2" t="b">
        <f>IF(J15&lt;&gt;"",J15,IF(Overrides!J8=0,TRUE,FALSE))</f>
        <v>0</v>
      </c>
      <c r="K14" s="2" t="b">
        <f>IF(K15&lt;&gt;"",K15,IF(Overrides!K8=0,TRUE,FALSE))</f>
        <v>0</v>
      </c>
      <c r="L14" s="2" t="b">
        <f>IF(L15&lt;&gt;"",L15,IF(Overrides!L8=0,TRUE,FALSE))</f>
        <v>0</v>
      </c>
      <c r="M14" s="2" t="b">
        <f>IF(M15&lt;&gt;"",M15,IF(Overrides!M8=0,TRUE,FALSE))</f>
        <v>0</v>
      </c>
      <c r="N14" s="2" t="b">
        <f>IF(N15&lt;&gt;"",N15,IF(Overrides!N8=0,TRUE,FALSE))</f>
        <v>0</v>
      </c>
      <c r="O14" s="2" t="b">
        <f>IF(O15&lt;&gt;"",O15,IF(Overrides!O8=0,TRUE,FALSE))</f>
        <v>0</v>
      </c>
      <c r="P14" s="2" t="b">
        <f>IF(P15&lt;&gt;"",P15,IF(Overrides!P8=0,TRUE,FALSE))</f>
        <v>0</v>
      </c>
      <c r="Q14" s="2" t="b">
        <f>IF(Q15&lt;&gt;"",Q15,IF(Overrides!Q8=0,TRUE,FALSE))</f>
        <v>0</v>
      </c>
      <c r="R14" s="2" t="b">
        <f>IF(R15&lt;&gt;"",R15,IF(Overrides!R8=0,TRUE,FALSE))</f>
        <v>0</v>
      </c>
      <c r="S14" s="2" t="b">
        <f>IF(S15&lt;&gt;"",S15,IF(Overrides!S8=0,TRUE,FALSE))</f>
        <v>0</v>
      </c>
      <c r="T14" s="2" t="b">
        <f>IF(T15&lt;&gt;"",T15,IF(Overrides!T8=0,TRUE,FALSE))</f>
        <v>0</v>
      </c>
      <c r="U14" s="2" t="b">
        <f>IF(U15&lt;&gt;"",U15,IF(Overrides!U8=0,TRUE,FALSE))</f>
        <v>0</v>
      </c>
      <c r="V14" s="2" t="b">
        <f>IF(V15&lt;&gt;"",V15,IF(Overrides!V8=0,TRUE,FALSE))</f>
        <v>0</v>
      </c>
      <c r="W14" s="2" t="b">
        <f>IF(W15&lt;&gt;"",W15,IF(Overrides!W8=0,TRUE,FALSE))</f>
        <v>1</v>
      </c>
      <c r="X14" s="2" t="b">
        <f>IF(X15&lt;&gt;"",X15,IF(Overrides!X8=0,TRUE,FALSE))</f>
        <v>0</v>
      </c>
      <c r="Y14" s="2" t="b">
        <f>IF(Y15&lt;&gt;"",Y15,IF(Overrides!Y8=0,TRUE,FALSE))</f>
        <v>0</v>
      </c>
      <c r="Z14" s="2" t="b">
        <f>IF(Z15&lt;&gt;"",Z15,IF(Overrides!Z8=0,TRUE,FALSE))</f>
        <v>0</v>
      </c>
      <c r="AA14" s="2" t="b">
        <f>IF(AA15&lt;&gt;"",AA15,IF(Overrides!AA8=0,TRUE,FALSE))</f>
        <v>0</v>
      </c>
      <c r="AB14" s="2" t="b">
        <f>IF(AB15&lt;&gt;"",AB15,IF(Overrides!AB8=0,TRUE,FALSE))</f>
        <v>0</v>
      </c>
      <c r="AC14" s="2" t="b">
        <f>IF(AC15&lt;&gt;"",AC15,IF(Overrides!AC8=0,TRUE,FALSE))</f>
        <v>0</v>
      </c>
      <c r="AD14" s="2" t="b">
        <f>IF(AD15&lt;&gt;"",AD15,IF(Overrides!AD8=0,TRUE,FALSE))</f>
        <v>0</v>
      </c>
      <c r="AE14" s="2" t="b">
        <f>IF(AE15&lt;&gt;"",AE15,IF(Overrides!AE8=0,TRUE,FALSE))</f>
        <v>0</v>
      </c>
      <c r="AF14" s="2" t="b">
        <f>IF(AF15&lt;&gt;"",AF15,IF(Overrides!AF8=0,TRUE,FALSE))</f>
        <v>0</v>
      </c>
      <c r="AG14" s="2" t="b">
        <f>IF(AG15&lt;&gt;"",AG15,IF(Overrides!AG8=0,TRUE,FALSE))</f>
        <v>0</v>
      </c>
      <c r="AH14" s="2" t="b">
        <f>IF(AH15&lt;&gt;"",AH15,IF(Overrides!AH8=0,TRUE,FALSE))</f>
        <v>0</v>
      </c>
      <c r="AI14" s="2" t="b">
        <f>IF(AI15&lt;&gt;"",AI15,IF(Overrides!AI8=0,TRUE,FALSE))</f>
        <v>0</v>
      </c>
      <c r="AJ14" s="2" t="b">
        <f>IF(AJ15&lt;&gt;"",AJ15,IF(Overrides!AJ8=0,TRUE,FALSE))</f>
        <v>0</v>
      </c>
      <c r="AK14" s="2" t="b">
        <f>IF(AK15&lt;&gt;"",AK15,IF(Overrides!AK8=0,TRUE,FALSE))</f>
        <v>0</v>
      </c>
      <c r="AL14" s="2" t="b">
        <f>IF(AL15&lt;&gt;"",AL15,IF(Overrides!AL8=0,TRUE,FALSE))</f>
        <v>0</v>
      </c>
      <c r="AM14" s="2" t="b">
        <f>IF(AM15&lt;&gt;"",AM15,IF(Overrides!AM8=0,TRUE,FALSE))</f>
        <v>0</v>
      </c>
      <c r="AN14" s="2" t="b">
        <f>IF(AN15&lt;&gt;"",AN15,IF(Overrides!AN8=0,TRUE,FALSE))</f>
        <v>0</v>
      </c>
      <c r="AO14" s="2" t="b">
        <f>IF(AO15&lt;&gt;"",AO15,IF(Overrides!AO8=0,TRUE,FALSE))</f>
        <v>0</v>
      </c>
      <c r="AP14" s="2" t="b">
        <f>IF(AP15&lt;&gt;"",AP15,IF(Overrides!AP8=0,TRUE,FALSE))</f>
        <v>0</v>
      </c>
    </row>
    <row r="15" spans="1:42" x14ac:dyDescent="0.25">
      <c r="A15" s="27" t="str">
        <f>_xlfn.CONCAT("Replaced ",A2," Override")</f>
        <v>Replaced Inflation Rate Override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7" spans="1:42" x14ac:dyDescent="0.25">
      <c r="A17" s="22" t="str">
        <f>_xlfn.CONCAT("Spent on ",A1)</f>
        <v>Spent on Roof</v>
      </c>
      <c r="C17" s="25">
        <f>IF(C18&lt;&gt;"",C18,IF(C14=TRUE,C5,0))</f>
        <v>0</v>
      </c>
      <c r="D17" s="25">
        <f t="shared" ref="D17:AP17" si="4">IF(D18&lt;&gt;"",D18,IF(D14=TRUE,D5,0))</f>
        <v>0</v>
      </c>
      <c r="E17" s="25">
        <f t="shared" si="4"/>
        <v>0</v>
      </c>
      <c r="F17" s="25">
        <f t="shared" si="4"/>
        <v>0</v>
      </c>
      <c r="G17" s="25">
        <f t="shared" si="4"/>
        <v>0</v>
      </c>
      <c r="H17" s="25">
        <f t="shared" si="4"/>
        <v>0</v>
      </c>
      <c r="I17" s="25">
        <f t="shared" si="4"/>
        <v>0</v>
      </c>
      <c r="J17" s="25">
        <f t="shared" si="4"/>
        <v>0</v>
      </c>
      <c r="K17" s="25">
        <f t="shared" si="4"/>
        <v>0</v>
      </c>
      <c r="L17" s="25">
        <f t="shared" si="4"/>
        <v>0</v>
      </c>
      <c r="M17" s="25">
        <f t="shared" si="4"/>
        <v>0</v>
      </c>
      <c r="N17" s="25">
        <f t="shared" si="4"/>
        <v>0</v>
      </c>
      <c r="O17" s="25">
        <f t="shared" si="4"/>
        <v>0</v>
      </c>
      <c r="P17" s="25">
        <f t="shared" si="4"/>
        <v>0</v>
      </c>
      <c r="Q17" s="25">
        <f t="shared" si="4"/>
        <v>0</v>
      </c>
      <c r="R17" s="25">
        <f t="shared" si="4"/>
        <v>0</v>
      </c>
      <c r="S17" s="25">
        <f t="shared" si="4"/>
        <v>0</v>
      </c>
      <c r="T17" s="25">
        <f t="shared" si="4"/>
        <v>0</v>
      </c>
      <c r="U17" s="25">
        <f t="shared" si="4"/>
        <v>0</v>
      </c>
      <c r="V17" s="25">
        <f t="shared" si="4"/>
        <v>0</v>
      </c>
      <c r="W17" s="25">
        <f t="shared" si="4"/>
        <v>21673.334816032981</v>
      </c>
      <c r="X17" s="25">
        <f t="shared" si="4"/>
        <v>0</v>
      </c>
      <c r="Y17" s="25">
        <f t="shared" si="4"/>
        <v>0</v>
      </c>
      <c r="Z17" s="25">
        <f t="shared" si="4"/>
        <v>0</v>
      </c>
      <c r="AA17" s="25">
        <f t="shared" si="4"/>
        <v>0</v>
      </c>
      <c r="AB17" s="25">
        <f t="shared" si="4"/>
        <v>0</v>
      </c>
      <c r="AC17" s="25">
        <f t="shared" si="4"/>
        <v>0</v>
      </c>
      <c r="AD17" s="25">
        <f t="shared" si="4"/>
        <v>0</v>
      </c>
      <c r="AE17" s="25">
        <f t="shared" si="4"/>
        <v>0</v>
      </c>
      <c r="AF17" s="25">
        <f t="shared" si="4"/>
        <v>0</v>
      </c>
      <c r="AG17" s="25">
        <f t="shared" si="4"/>
        <v>0</v>
      </c>
      <c r="AH17" s="25">
        <f t="shared" si="4"/>
        <v>0</v>
      </c>
      <c r="AI17" s="25">
        <f t="shared" si="4"/>
        <v>0</v>
      </c>
      <c r="AJ17" s="25">
        <f t="shared" si="4"/>
        <v>0</v>
      </c>
      <c r="AK17" s="25">
        <f t="shared" si="4"/>
        <v>0</v>
      </c>
      <c r="AL17" s="25">
        <f t="shared" si="4"/>
        <v>0</v>
      </c>
      <c r="AM17" s="25">
        <f t="shared" si="4"/>
        <v>0</v>
      </c>
      <c r="AN17" s="25">
        <f t="shared" si="4"/>
        <v>0</v>
      </c>
      <c r="AO17" s="25">
        <f t="shared" si="4"/>
        <v>0</v>
      </c>
      <c r="AP17" s="25">
        <f t="shared" si="4"/>
        <v>0</v>
      </c>
    </row>
    <row r="18" spans="1:42" x14ac:dyDescent="0.25">
      <c r="A18" s="27" t="str">
        <f>_xlfn.CONCAT("Spent on ",A1," Override")</f>
        <v>Spent on Roof Override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20" spans="1:42" ht="18" thickBot="1" x14ac:dyDescent="0.35">
      <c r="A20" s="21" t="str">
        <f>'Inputs &amp; Dashboard'!B5</f>
        <v>Remodel - Kitchen</v>
      </c>
      <c r="B20" s="4" t="s">
        <v>18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>
        <v>25</v>
      </c>
      <c r="AB20" s="3">
        <v>26</v>
      </c>
      <c r="AC20" s="3">
        <v>27</v>
      </c>
      <c r="AD20" s="3">
        <v>28</v>
      </c>
      <c r="AE20" s="3">
        <v>29</v>
      </c>
      <c r="AF20" s="3">
        <v>30</v>
      </c>
      <c r="AG20" s="3">
        <v>31</v>
      </c>
      <c r="AH20" s="3">
        <v>32</v>
      </c>
      <c r="AI20" s="3">
        <v>33</v>
      </c>
      <c r="AJ20" s="3">
        <v>34</v>
      </c>
      <c r="AK20" s="3">
        <v>35</v>
      </c>
      <c r="AL20" s="3">
        <v>36</v>
      </c>
      <c r="AM20" s="3">
        <v>37</v>
      </c>
      <c r="AN20" s="3">
        <v>38</v>
      </c>
      <c r="AO20" s="3">
        <v>39</v>
      </c>
      <c r="AP20" s="3">
        <v>40</v>
      </c>
    </row>
    <row r="21" spans="1:42" ht="15.75" thickTop="1" x14ac:dyDescent="0.25">
      <c r="A21" s="22" t="s">
        <v>19</v>
      </c>
      <c r="C21" s="23">
        <f>IF(C22&lt;&gt;"",C22,0.03)</f>
        <v>0.03</v>
      </c>
      <c r="D21" s="23">
        <f>IF(D22&lt;&gt;"",D22,C21)</f>
        <v>0.03</v>
      </c>
      <c r="E21" s="23">
        <f t="shared" ref="E21" si="5">IF(E22&lt;&gt;"",E22,D21)</f>
        <v>0.03</v>
      </c>
      <c r="F21" s="23">
        <f t="shared" ref="F21" si="6">IF(F22&lt;&gt;"",F22,E21)</f>
        <v>0.03</v>
      </c>
      <c r="G21" s="23">
        <f t="shared" ref="G21" si="7">IF(G22&lt;&gt;"",G22,F21)</f>
        <v>0.03</v>
      </c>
      <c r="H21" s="23">
        <f t="shared" ref="H21" si="8">IF(H22&lt;&gt;"",H22,G21)</f>
        <v>0.03</v>
      </c>
      <c r="I21" s="23">
        <f t="shared" ref="I21" si="9">IF(I22&lt;&gt;"",I22,H21)</f>
        <v>0.03</v>
      </c>
      <c r="J21" s="23">
        <f t="shared" ref="J21" si="10">IF(J22&lt;&gt;"",J22,I21)</f>
        <v>0.03</v>
      </c>
      <c r="K21" s="23">
        <f t="shared" ref="K21" si="11">IF(K22&lt;&gt;"",K22,J21)</f>
        <v>0.03</v>
      </c>
      <c r="L21" s="23">
        <f t="shared" ref="L21" si="12">IF(L22&lt;&gt;"",L22,K21)</f>
        <v>0.03</v>
      </c>
      <c r="M21" s="23">
        <f t="shared" ref="M21" si="13">IF(M22&lt;&gt;"",M22,L21)</f>
        <v>0.03</v>
      </c>
      <c r="N21" s="23">
        <f t="shared" ref="N21" si="14">IF(N22&lt;&gt;"",N22,M21)</f>
        <v>0.03</v>
      </c>
      <c r="O21" s="23">
        <f t="shared" ref="O21" si="15">IF(O22&lt;&gt;"",O22,N21)</f>
        <v>0.03</v>
      </c>
      <c r="P21" s="23">
        <f t="shared" ref="P21" si="16">IF(P22&lt;&gt;"",P22,O21)</f>
        <v>0.03</v>
      </c>
      <c r="Q21" s="23">
        <f t="shared" ref="Q21" si="17">IF(Q22&lt;&gt;"",Q22,P21)</f>
        <v>0.03</v>
      </c>
      <c r="R21" s="23">
        <f t="shared" ref="R21" si="18">IF(R22&lt;&gt;"",R22,Q21)</f>
        <v>0.03</v>
      </c>
      <c r="S21" s="23">
        <f t="shared" ref="S21" si="19">IF(S22&lt;&gt;"",S22,R21)</f>
        <v>0.03</v>
      </c>
      <c r="T21" s="23">
        <f t="shared" ref="T21" si="20">IF(T22&lt;&gt;"",T22,S21)</f>
        <v>0.03</v>
      </c>
      <c r="U21" s="23">
        <f t="shared" ref="U21" si="21">IF(U22&lt;&gt;"",U22,T21)</f>
        <v>0.03</v>
      </c>
      <c r="V21" s="23">
        <f t="shared" ref="V21" si="22">IF(V22&lt;&gt;"",V22,U21)</f>
        <v>0.03</v>
      </c>
      <c r="W21" s="23">
        <f t="shared" ref="W21" si="23">IF(W22&lt;&gt;"",W22,V21)</f>
        <v>0.03</v>
      </c>
      <c r="X21" s="23">
        <f t="shared" ref="X21" si="24">IF(X22&lt;&gt;"",X22,W21)</f>
        <v>0.03</v>
      </c>
      <c r="Y21" s="23">
        <f t="shared" ref="Y21" si="25">IF(Y22&lt;&gt;"",Y22,X21)</f>
        <v>0.03</v>
      </c>
      <c r="Z21" s="23">
        <f t="shared" ref="Z21" si="26">IF(Z22&lt;&gt;"",Z22,Y21)</f>
        <v>0.03</v>
      </c>
      <c r="AA21" s="23">
        <f t="shared" ref="AA21" si="27">IF(AA22&lt;&gt;"",AA22,Z21)</f>
        <v>0.03</v>
      </c>
      <c r="AB21" s="23">
        <f t="shared" ref="AB21" si="28">IF(AB22&lt;&gt;"",AB22,AA21)</f>
        <v>0.03</v>
      </c>
      <c r="AC21" s="23">
        <f t="shared" ref="AC21" si="29">IF(AC22&lt;&gt;"",AC22,AB21)</f>
        <v>0.03</v>
      </c>
      <c r="AD21" s="23">
        <f t="shared" ref="AD21" si="30">IF(AD22&lt;&gt;"",AD22,AC21)</f>
        <v>0.03</v>
      </c>
      <c r="AE21" s="23">
        <f t="shared" ref="AE21" si="31">IF(AE22&lt;&gt;"",AE22,AD21)</f>
        <v>0.03</v>
      </c>
      <c r="AF21" s="23">
        <f t="shared" ref="AF21" si="32">IF(AF22&lt;&gt;"",AF22,AE21)</f>
        <v>0.03</v>
      </c>
      <c r="AG21" s="23">
        <f t="shared" ref="AG21" si="33">IF(AG22&lt;&gt;"",AG22,AF21)</f>
        <v>0.03</v>
      </c>
      <c r="AH21" s="23">
        <f t="shared" ref="AH21" si="34">IF(AH22&lt;&gt;"",AH22,AG21)</f>
        <v>0.03</v>
      </c>
      <c r="AI21" s="23">
        <f t="shared" ref="AI21" si="35">IF(AI22&lt;&gt;"",AI22,AH21)</f>
        <v>0.03</v>
      </c>
      <c r="AJ21" s="23">
        <f t="shared" ref="AJ21" si="36">IF(AJ22&lt;&gt;"",AJ22,AI21)</f>
        <v>0.03</v>
      </c>
      <c r="AK21" s="23">
        <f t="shared" ref="AK21" si="37">IF(AK22&lt;&gt;"",AK22,AJ21)</f>
        <v>0.03</v>
      </c>
      <c r="AL21" s="23">
        <f t="shared" ref="AL21" si="38">IF(AL22&lt;&gt;"",AL22,AK21)</f>
        <v>0.03</v>
      </c>
      <c r="AM21" s="23">
        <f t="shared" ref="AM21" si="39">IF(AM22&lt;&gt;"",AM22,AL21)</f>
        <v>0.03</v>
      </c>
      <c r="AN21" s="23">
        <f t="shared" ref="AN21" si="40">IF(AN22&lt;&gt;"",AN22,AM21)</f>
        <v>0.03</v>
      </c>
      <c r="AO21" s="23">
        <f t="shared" ref="AO21" si="41">IF(AO22&lt;&gt;"",AO22,AN21)</f>
        <v>0.03</v>
      </c>
      <c r="AP21" s="23">
        <f t="shared" ref="AP21" si="42">IF(AP22&lt;&gt;"",AP22,AO21)</f>
        <v>0.03</v>
      </c>
    </row>
    <row r="22" spans="1:42" x14ac:dyDescent="0.25">
      <c r="A22" s="24" t="s">
        <v>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4" spans="1:42" x14ac:dyDescent="0.25">
      <c r="A24" s="22" t="str">
        <f>_xlfn.CONCAT(A20," Cost")</f>
        <v>Remodel - Kitchen Cost</v>
      </c>
      <c r="C24" s="25">
        <f>IF(C25&lt;&gt;"",C25,'Inputs &amp; Dashboard'!C5)</f>
        <v>8000</v>
      </c>
      <c r="D24" s="25">
        <f>IF(D25&lt;&gt;"",D25,C24*(1+D21))</f>
        <v>8240</v>
      </c>
      <c r="E24" s="25">
        <f t="shared" ref="E24" si="43">IF(E25&lt;&gt;"",E25,D24*(1+E21))</f>
        <v>8487.2000000000007</v>
      </c>
      <c r="F24" s="25">
        <f t="shared" ref="F24" si="44">IF(F25&lt;&gt;"",F25,E24*(1+F21))</f>
        <v>8741.8160000000007</v>
      </c>
      <c r="G24" s="25">
        <f t="shared" ref="G24" si="45">IF(G25&lt;&gt;"",G25,F24*(1+G21))</f>
        <v>9004.0704800000003</v>
      </c>
      <c r="H24" s="25">
        <f t="shared" ref="H24" si="46">IF(H25&lt;&gt;"",H25,G24*(1+H21))</f>
        <v>9274.1925944000013</v>
      </c>
      <c r="I24" s="25">
        <f t="shared" ref="I24" si="47">IF(I25&lt;&gt;"",I25,H24*(1+I21))</f>
        <v>9552.4183722320013</v>
      </c>
      <c r="J24" s="25">
        <f t="shared" ref="J24" si="48">IF(J25&lt;&gt;"",J25,I24*(1+J21))</f>
        <v>9838.990923398962</v>
      </c>
      <c r="K24" s="25">
        <f t="shared" ref="K24" si="49">IF(K25&lt;&gt;"",K25,J24*(1+K21))</f>
        <v>10134.16065110093</v>
      </c>
      <c r="L24" s="25">
        <f t="shared" ref="L24" si="50">IF(L25&lt;&gt;"",L25,K24*(1+L21))</f>
        <v>10438.185470633958</v>
      </c>
      <c r="M24" s="25">
        <f t="shared" ref="M24" si="51">IF(M25&lt;&gt;"",M25,L24*(1+M21))</f>
        <v>10751.331034752977</v>
      </c>
      <c r="N24" s="25">
        <f t="shared" ref="N24" si="52">IF(N25&lt;&gt;"",N25,M24*(1+N21))</f>
        <v>11073.870965795566</v>
      </c>
      <c r="O24" s="25">
        <f t="shared" ref="O24" si="53">IF(O25&lt;&gt;"",O25,N24*(1+O21))</f>
        <v>11406.087094769433</v>
      </c>
      <c r="P24" s="25">
        <f t="shared" ref="P24" si="54">IF(P25&lt;&gt;"",P25,O24*(1+P21))</f>
        <v>11748.269707612517</v>
      </c>
      <c r="Q24" s="25">
        <f t="shared" ref="Q24" si="55">IF(Q25&lt;&gt;"",Q25,P24*(1+Q21))</f>
        <v>12100.717798840893</v>
      </c>
      <c r="R24" s="25">
        <f t="shared" ref="R24" si="56">IF(R25&lt;&gt;"",R25,Q24*(1+R21))</f>
        <v>12463.739332806121</v>
      </c>
      <c r="S24" s="25">
        <f t="shared" ref="S24" si="57">IF(S25&lt;&gt;"",S25,R24*(1+S21))</f>
        <v>12837.651512790304</v>
      </c>
      <c r="T24" s="25">
        <f t="shared" ref="T24" si="58">IF(T25&lt;&gt;"",T25,S24*(1+T21))</f>
        <v>13222.781058174014</v>
      </c>
      <c r="U24" s="25">
        <f t="shared" ref="U24" si="59">IF(U25&lt;&gt;"",U25,T24*(1+U21))</f>
        <v>13619.464489919235</v>
      </c>
      <c r="V24" s="25">
        <f t="shared" ref="V24" si="60">IF(V25&lt;&gt;"",V25,U24*(1+V21))</f>
        <v>14028.048424616813</v>
      </c>
      <c r="W24" s="25">
        <f t="shared" ref="W24" si="61">IF(W25&lt;&gt;"",W25,V24*(1+W21))</f>
        <v>14448.889877355317</v>
      </c>
      <c r="X24" s="25">
        <f t="shared" ref="X24" si="62">IF(X25&lt;&gt;"",X25,W24*(1+X21))</f>
        <v>14882.356573675977</v>
      </c>
      <c r="Y24" s="25">
        <f t="shared" ref="Y24" si="63">IF(Y25&lt;&gt;"",Y25,X24*(1+Y21))</f>
        <v>15328.827270886257</v>
      </c>
      <c r="Z24" s="25">
        <f t="shared" ref="Z24" si="64">IF(Z25&lt;&gt;"",Z25,Y24*(1+Z21))</f>
        <v>15788.692089012846</v>
      </c>
      <c r="AA24" s="25">
        <f t="shared" ref="AA24" si="65">IF(AA25&lt;&gt;"",AA25,Z24*(1+AA21))</f>
        <v>16262.352851683232</v>
      </c>
      <c r="AB24" s="25">
        <f t="shared" ref="AB24" si="66">IF(AB25&lt;&gt;"",AB25,AA24*(1+AB21))</f>
        <v>16750.22343723373</v>
      </c>
      <c r="AC24" s="25">
        <f t="shared" ref="AC24" si="67">IF(AC25&lt;&gt;"",AC25,AB24*(1+AC21))</f>
        <v>17252.730140350741</v>
      </c>
      <c r="AD24" s="25">
        <f t="shared" ref="AD24" si="68">IF(AD25&lt;&gt;"",AD25,AC24*(1+AD21))</f>
        <v>17770.312044561262</v>
      </c>
      <c r="AE24" s="25">
        <f t="shared" ref="AE24" si="69">IF(AE25&lt;&gt;"",AE25,AD24*(1+AE21))</f>
        <v>18303.421405898102</v>
      </c>
      <c r="AF24" s="25">
        <f t="shared" ref="AF24" si="70">IF(AF25&lt;&gt;"",AF25,AE24*(1+AF21))</f>
        <v>18852.524048075044</v>
      </c>
      <c r="AG24" s="25">
        <f t="shared" ref="AG24" si="71">IF(AG25&lt;&gt;"",AG25,AF24*(1+AG21))</f>
        <v>19418.099769517295</v>
      </c>
      <c r="AH24" s="25">
        <f t="shared" ref="AH24" si="72">IF(AH25&lt;&gt;"",AH25,AG24*(1+AH21))</f>
        <v>20000.642762602816</v>
      </c>
      <c r="AI24" s="25">
        <f t="shared" ref="AI24" si="73">IF(AI25&lt;&gt;"",AI25,AH24*(1+AI21))</f>
        <v>20600.662045480902</v>
      </c>
      <c r="AJ24" s="25">
        <f t="shared" ref="AJ24" si="74">IF(AJ25&lt;&gt;"",AJ25,AI24*(1+AJ21))</f>
        <v>21218.68190684533</v>
      </c>
      <c r="AK24" s="25">
        <f t="shared" ref="AK24" si="75">IF(AK25&lt;&gt;"",AK25,AJ24*(1+AK21))</f>
        <v>21855.24236405069</v>
      </c>
      <c r="AL24" s="25">
        <f t="shared" ref="AL24" si="76">IF(AL25&lt;&gt;"",AL25,AK24*(1+AL21))</f>
        <v>22510.899634972211</v>
      </c>
      <c r="AM24" s="25">
        <f t="shared" ref="AM24" si="77">IF(AM25&lt;&gt;"",AM25,AL24*(1+AM21))</f>
        <v>23186.226624021379</v>
      </c>
      <c r="AN24" s="25">
        <f t="shared" ref="AN24" si="78">IF(AN25&lt;&gt;"",AN25,AM24*(1+AN21))</f>
        <v>23881.81342274202</v>
      </c>
      <c r="AO24" s="25">
        <f t="shared" ref="AO24" si="79">IF(AO25&lt;&gt;"",AO25,AN24*(1+AO21))</f>
        <v>24598.267825424282</v>
      </c>
      <c r="AP24" s="25">
        <f t="shared" ref="AP24" si="80">IF(AP25&lt;&gt;"",AP25,AO24*(1+AP21))</f>
        <v>25336.215860187011</v>
      </c>
    </row>
    <row r="25" spans="1:42" x14ac:dyDescent="0.25">
      <c r="A25" s="24" t="str">
        <f>_xlfn.CONCAT(A20, " Cost Override")</f>
        <v>Remodel - Kitchen Cost Override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7" spans="1:42" x14ac:dyDescent="0.25">
      <c r="A27" s="22" t="str">
        <f>_xlfn.CONCAT(A20," Age in Years")</f>
        <v>Remodel - Kitchen Age in Years</v>
      </c>
      <c r="C27" s="26">
        <f>IF(C28&lt;&gt;"",C28,IF('Inputs &amp; Dashboard'!E5&gt;=C30,0,'Inputs &amp; Dashboard'!E5))</f>
        <v>0</v>
      </c>
      <c r="D27" s="26">
        <f>IF(D28&lt;&gt;"",D28,IF(C27+1&gt;=D30,0,C27+1))</f>
        <v>1</v>
      </c>
      <c r="E27" s="26">
        <f t="shared" ref="E27" si="81">IF(E28&lt;&gt;"",E28,IF(D27+1&gt;=E30,0,D27+1))</f>
        <v>2</v>
      </c>
      <c r="F27" s="26">
        <f t="shared" ref="F27" si="82">IF(F28&lt;&gt;"",F28,IF(E27+1&gt;=F30,0,E27+1))</f>
        <v>3</v>
      </c>
      <c r="G27" s="26">
        <f t="shared" ref="G27" si="83">IF(G28&lt;&gt;"",G28,IF(F27+1&gt;=G30,0,F27+1))</f>
        <v>4</v>
      </c>
      <c r="H27" s="26">
        <f t="shared" ref="H27" si="84">IF(H28&lt;&gt;"",H28,IF(G27+1&gt;=H30,0,G27+1))</f>
        <v>5</v>
      </c>
      <c r="I27" s="26">
        <f t="shared" ref="I27" si="85">IF(I28&lt;&gt;"",I28,IF(H27+1&gt;=I30,0,H27+1))</f>
        <v>6</v>
      </c>
      <c r="J27" s="26">
        <f t="shared" ref="J27" si="86">IF(J28&lt;&gt;"",J28,IF(I27+1&gt;=J30,0,I27+1))</f>
        <v>7</v>
      </c>
      <c r="K27" s="26">
        <f t="shared" ref="K27" si="87">IF(K28&lt;&gt;"",K28,IF(J27+1&gt;=K30,0,J27+1))</f>
        <v>8</v>
      </c>
      <c r="L27" s="26">
        <f t="shared" ref="L27" si="88">IF(L28&lt;&gt;"",L28,IF(K27+1&gt;=L30,0,K27+1))</f>
        <v>9</v>
      </c>
      <c r="M27" s="26">
        <f t="shared" ref="M27" si="89">IF(M28&lt;&gt;"",M28,IF(L27+1&gt;=M30,0,L27+1))</f>
        <v>10</v>
      </c>
      <c r="N27" s="26">
        <f t="shared" ref="N27" si="90">IF(N28&lt;&gt;"",N28,IF(M27+1&gt;=N30,0,M27+1))</f>
        <v>11</v>
      </c>
      <c r="O27" s="26">
        <f t="shared" ref="O27" si="91">IF(O28&lt;&gt;"",O28,IF(N27+1&gt;=O30,0,N27+1))</f>
        <v>12</v>
      </c>
      <c r="P27" s="26">
        <f t="shared" ref="P27" si="92">IF(P28&lt;&gt;"",P28,IF(O27+1&gt;=P30,0,O27+1))</f>
        <v>13</v>
      </c>
      <c r="Q27" s="26">
        <f t="shared" ref="Q27" si="93">IF(Q28&lt;&gt;"",Q28,IF(P27+1&gt;=Q30,0,P27+1))</f>
        <v>14</v>
      </c>
      <c r="R27" s="26">
        <f t="shared" ref="R27" si="94">IF(R28&lt;&gt;"",R28,IF(Q27+1&gt;=R30,0,Q27+1))</f>
        <v>0</v>
      </c>
      <c r="S27" s="26">
        <f t="shared" ref="S27" si="95">IF(S28&lt;&gt;"",S28,IF(R27+1&gt;=S30,0,R27+1))</f>
        <v>1</v>
      </c>
      <c r="T27" s="26">
        <f t="shared" ref="T27" si="96">IF(T28&lt;&gt;"",T28,IF(S27+1&gt;=T30,0,S27+1))</f>
        <v>2</v>
      </c>
      <c r="U27" s="26">
        <f t="shared" ref="U27" si="97">IF(U28&lt;&gt;"",U28,IF(T27+1&gt;=U30,0,T27+1))</f>
        <v>3</v>
      </c>
      <c r="V27" s="26">
        <f t="shared" ref="V27" si="98">IF(V28&lt;&gt;"",V28,IF(U27+1&gt;=V30,0,U27+1))</f>
        <v>4</v>
      </c>
      <c r="W27" s="26">
        <f t="shared" ref="W27" si="99">IF(W28&lt;&gt;"",W28,IF(V27+1&gt;=W30,0,V27+1))</f>
        <v>5</v>
      </c>
      <c r="X27" s="26">
        <f t="shared" ref="X27" si="100">IF(X28&lt;&gt;"",X28,IF(W27+1&gt;=X30,0,W27+1))</f>
        <v>6</v>
      </c>
      <c r="Y27" s="26">
        <f t="shared" ref="Y27" si="101">IF(Y28&lt;&gt;"",Y28,IF(X27+1&gt;=Y30,0,X27+1))</f>
        <v>7</v>
      </c>
      <c r="Z27" s="26">
        <f t="shared" ref="Z27" si="102">IF(Z28&lt;&gt;"",Z28,IF(Y27+1&gt;=Z30,0,Y27+1))</f>
        <v>8</v>
      </c>
      <c r="AA27" s="26">
        <f t="shared" ref="AA27" si="103">IF(AA28&lt;&gt;"",AA28,IF(Z27+1&gt;=AA30,0,Z27+1))</f>
        <v>9</v>
      </c>
      <c r="AB27" s="26">
        <f t="shared" ref="AB27" si="104">IF(AB28&lt;&gt;"",AB28,IF(AA27+1&gt;=AB30,0,AA27+1))</f>
        <v>10</v>
      </c>
      <c r="AC27" s="26">
        <f t="shared" ref="AC27" si="105">IF(AC28&lt;&gt;"",AC28,IF(AB27+1&gt;=AC30,0,AB27+1))</f>
        <v>11</v>
      </c>
      <c r="AD27" s="26">
        <f t="shared" ref="AD27" si="106">IF(AD28&lt;&gt;"",AD28,IF(AC27+1&gt;=AD30,0,AC27+1))</f>
        <v>12</v>
      </c>
      <c r="AE27" s="26">
        <f t="shared" ref="AE27" si="107">IF(AE28&lt;&gt;"",AE28,IF(AD27+1&gt;=AE30,0,AD27+1))</f>
        <v>13</v>
      </c>
      <c r="AF27" s="26">
        <f t="shared" ref="AF27" si="108">IF(AF28&lt;&gt;"",AF28,IF(AE27+1&gt;=AF30,0,AE27+1))</f>
        <v>14</v>
      </c>
      <c r="AG27" s="26">
        <f t="shared" ref="AG27" si="109">IF(AG28&lt;&gt;"",AG28,IF(AF27+1&gt;=AG30,0,AF27+1))</f>
        <v>0</v>
      </c>
      <c r="AH27" s="26">
        <f t="shared" ref="AH27" si="110">IF(AH28&lt;&gt;"",AH28,IF(AG27+1&gt;=AH30,0,AG27+1))</f>
        <v>1</v>
      </c>
      <c r="AI27" s="26">
        <f t="shared" ref="AI27" si="111">IF(AI28&lt;&gt;"",AI28,IF(AH27+1&gt;=AI30,0,AH27+1))</f>
        <v>2</v>
      </c>
      <c r="AJ27" s="26">
        <f t="shared" ref="AJ27" si="112">IF(AJ28&lt;&gt;"",AJ28,IF(AI27+1&gt;=AJ30,0,AI27+1))</f>
        <v>3</v>
      </c>
      <c r="AK27" s="26">
        <f t="shared" ref="AK27" si="113">IF(AK28&lt;&gt;"",AK28,IF(AJ27+1&gt;=AK30,0,AJ27+1))</f>
        <v>4</v>
      </c>
      <c r="AL27" s="26">
        <f t="shared" ref="AL27" si="114">IF(AL28&lt;&gt;"",AL28,IF(AK27+1&gt;=AL30,0,AK27+1))</f>
        <v>5</v>
      </c>
      <c r="AM27" s="26">
        <f t="shared" ref="AM27" si="115">IF(AM28&lt;&gt;"",AM28,IF(AL27+1&gt;=AM30,0,AL27+1))</f>
        <v>6</v>
      </c>
      <c r="AN27" s="26">
        <f t="shared" ref="AN27" si="116">IF(AN28&lt;&gt;"",AN28,IF(AM27+1&gt;=AN30,0,AM27+1))</f>
        <v>7</v>
      </c>
      <c r="AO27" s="26">
        <f t="shared" ref="AO27" si="117">IF(AO28&lt;&gt;"",AO28,IF(AN27+1&gt;=AO30,0,AN27+1))</f>
        <v>8</v>
      </c>
      <c r="AP27" s="26">
        <f t="shared" ref="AP27" si="118">IF(AP28&lt;&gt;"",AP28,IF(AO27+1&gt;=AP30,0,AO27+1))</f>
        <v>9</v>
      </c>
    </row>
    <row r="28" spans="1:42" x14ac:dyDescent="0.25">
      <c r="A28" s="24" t="str">
        <f>_xlfn.CONCAT(A20, " Age in Years Override")</f>
        <v>Remodel - Kitchen Age in Years Override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30" spans="1:42" x14ac:dyDescent="0.25">
      <c r="A30" s="22" t="str">
        <f>_xlfn.CONCAT(A20," Frequency in Years")</f>
        <v>Remodel - Kitchen Frequency in Years</v>
      </c>
      <c r="C30" s="26">
        <f>IF(C31&lt;&gt;"",C31,'Inputs &amp; Dashboard'!D5)</f>
        <v>15</v>
      </c>
      <c r="D30" s="26">
        <f>IF(D31&lt;&gt;"",D31,C30)</f>
        <v>15</v>
      </c>
      <c r="E30" s="26">
        <f t="shared" ref="E30" si="119">IF(E31&lt;&gt;"",E31,D30)</f>
        <v>15</v>
      </c>
      <c r="F30" s="26">
        <f t="shared" ref="F30" si="120">IF(F31&lt;&gt;"",F31,E30)</f>
        <v>15</v>
      </c>
      <c r="G30" s="26">
        <f t="shared" ref="G30" si="121">IF(G31&lt;&gt;"",G31,F30)</f>
        <v>15</v>
      </c>
      <c r="H30" s="26">
        <f t="shared" ref="H30" si="122">IF(H31&lt;&gt;"",H31,G30)</f>
        <v>15</v>
      </c>
      <c r="I30" s="26">
        <f t="shared" ref="I30" si="123">IF(I31&lt;&gt;"",I31,H30)</f>
        <v>15</v>
      </c>
      <c r="J30" s="26">
        <f t="shared" ref="J30" si="124">IF(J31&lt;&gt;"",J31,I30)</f>
        <v>15</v>
      </c>
      <c r="K30" s="26">
        <f t="shared" ref="K30" si="125">IF(K31&lt;&gt;"",K31,J30)</f>
        <v>15</v>
      </c>
      <c r="L30" s="26">
        <f t="shared" ref="L30" si="126">IF(L31&lt;&gt;"",L31,K30)</f>
        <v>15</v>
      </c>
      <c r="M30" s="26">
        <f t="shared" ref="M30" si="127">IF(M31&lt;&gt;"",M31,L30)</f>
        <v>15</v>
      </c>
      <c r="N30" s="26">
        <f t="shared" ref="N30" si="128">IF(N31&lt;&gt;"",N31,M30)</f>
        <v>15</v>
      </c>
      <c r="O30" s="26">
        <f t="shared" ref="O30" si="129">IF(O31&lt;&gt;"",O31,N30)</f>
        <v>15</v>
      </c>
      <c r="P30" s="26">
        <f t="shared" ref="P30" si="130">IF(P31&lt;&gt;"",P31,O30)</f>
        <v>15</v>
      </c>
      <c r="Q30" s="26">
        <f t="shared" ref="Q30" si="131">IF(Q31&lt;&gt;"",Q31,P30)</f>
        <v>15</v>
      </c>
      <c r="R30" s="26">
        <f t="shared" ref="R30" si="132">IF(R31&lt;&gt;"",R31,Q30)</f>
        <v>15</v>
      </c>
      <c r="S30" s="26">
        <f t="shared" ref="S30" si="133">IF(S31&lt;&gt;"",S31,R30)</f>
        <v>15</v>
      </c>
      <c r="T30" s="26">
        <f t="shared" ref="T30" si="134">IF(T31&lt;&gt;"",T31,S30)</f>
        <v>15</v>
      </c>
      <c r="U30" s="26">
        <f t="shared" ref="U30" si="135">IF(U31&lt;&gt;"",U31,T30)</f>
        <v>15</v>
      </c>
      <c r="V30" s="26">
        <f t="shared" ref="V30" si="136">IF(V31&lt;&gt;"",V31,U30)</f>
        <v>15</v>
      </c>
      <c r="W30" s="26">
        <f t="shared" ref="W30" si="137">IF(W31&lt;&gt;"",W31,V30)</f>
        <v>15</v>
      </c>
      <c r="X30" s="26">
        <f t="shared" ref="X30" si="138">IF(X31&lt;&gt;"",X31,W30)</f>
        <v>15</v>
      </c>
      <c r="Y30" s="26">
        <f t="shared" ref="Y30" si="139">IF(Y31&lt;&gt;"",Y31,X30)</f>
        <v>15</v>
      </c>
      <c r="Z30" s="26">
        <f t="shared" ref="Z30" si="140">IF(Z31&lt;&gt;"",Z31,Y30)</f>
        <v>15</v>
      </c>
      <c r="AA30" s="26">
        <f t="shared" ref="AA30" si="141">IF(AA31&lt;&gt;"",AA31,Z30)</f>
        <v>15</v>
      </c>
      <c r="AB30" s="26">
        <f t="shared" ref="AB30" si="142">IF(AB31&lt;&gt;"",AB31,AA30)</f>
        <v>15</v>
      </c>
      <c r="AC30" s="26">
        <f t="shared" ref="AC30" si="143">IF(AC31&lt;&gt;"",AC31,AB30)</f>
        <v>15</v>
      </c>
      <c r="AD30" s="26">
        <f t="shared" ref="AD30" si="144">IF(AD31&lt;&gt;"",AD31,AC30)</f>
        <v>15</v>
      </c>
      <c r="AE30" s="26">
        <f t="shared" ref="AE30" si="145">IF(AE31&lt;&gt;"",AE31,AD30)</f>
        <v>15</v>
      </c>
      <c r="AF30" s="26">
        <f t="shared" ref="AF30" si="146">IF(AF31&lt;&gt;"",AF31,AE30)</f>
        <v>15</v>
      </c>
      <c r="AG30" s="26">
        <f t="shared" ref="AG30" si="147">IF(AG31&lt;&gt;"",AG31,AF30)</f>
        <v>15</v>
      </c>
      <c r="AH30" s="26">
        <f t="shared" ref="AH30" si="148">IF(AH31&lt;&gt;"",AH31,AG30)</f>
        <v>15</v>
      </c>
      <c r="AI30" s="26">
        <f t="shared" ref="AI30" si="149">IF(AI31&lt;&gt;"",AI31,AH30)</f>
        <v>15</v>
      </c>
      <c r="AJ30" s="26">
        <f t="shared" ref="AJ30" si="150">IF(AJ31&lt;&gt;"",AJ31,AI30)</f>
        <v>15</v>
      </c>
      <c r="AK30" s="26">
        <f t="shared" ref="AK30" si="151">IF(AK31&lt;&gt;"",AK31,AJ30)</f>
        <v>15</v>
      </c>
      <c r="AL30" s="26">
        <f t="shared" ref="AL30" si="152">IF(AL31&lt;&gt;"",AL31,AK30)</f>
        <v>15</v>
      </c>
      <c r="AM30" s="26">
        <f t="shared" ref="AM30" si="153">IF(AM31&lt;&gt;"",AM31,AL30)</f>
        <v>15</v>
      </c>
      <c r="AN30" s="26">
        <f t="shared" ref="AN30" si="154">IF(AN31&lt;&gt;"",AN31,AM30)</f>
        <v>15</v>
      </c>
      <c r="AO30" s="26">
        <f t="shared" ref="AO30" si="155">IF(AO31&lt;&gt;"",AO31,AN30)</f>
        <v>15</v>
      </c>
      <c r="AP30" s="26">
        <f t="shared" ref="AP30" si="156">IF(AP31&lt;&gt;"",AP31,AO30)</f>
        <v>15</v>
      </c>
    </row>
    <row r="31" spans="1:42" x14ac:dyDescent="0.25">
      <c r="A31" s="24" t="str">
        <f>_xlfn.CONCAT(A20, " Frequency in Years Override")</f>
        <v>Remodel - Kitchen Frequency in Years Override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3" spans="1:42" x14ac:dyDescent="0.25">
      <c r="A33" s="22" t="str">
        <f>_xlfn.CONCAT("Replaced ",A20)</f>
        <v>Replaced Remodel - Kitchen</v>
      </c>
      <c r="C33" s="2" t="b">
        <f>IF(C34&lt;&gt;"",C34,IF('Inputs &amp; Dashboard'!E5=0,FALSE,IF(Overrides!C27=0,TRUE,FALSE)))</f>
        <v>0</v>
      </c>
      <c r="D33" s="2" t="b">
        <f>IF(D34&lt;&gt;"",D34,IF(Overrides!D27=0,TRUE,FALSE))</f>
        <v>0</v>
      </c>
      <c r="E33" s="2" t="b">
        <f>IF(E34&lt;&gt;"",E34,IF(Overrides!E27=0,TRUE,FALSE))</f>
        <v>0</v>
      </c>
      <c r="F33" s="2" t="b">
        <f>IF(F34&lt;&gt;"",F34,IF(Overrides!F27=0,TRUE,FALSE))</f>
        <v>0</v>
      </c>
      <c r="G33" s="2" t="b">
        <f>IF(G34&lt;&gt;"",G34,IF(Overrides!G27=0,TRUE,FALSE))</f>
        <v>0</v>
      </c>
      <c r="H33" s="2" t="b">
        <f>IF(H34&lt;&gt;"",H34,IF(Overrides!H27=0,TRUE,FALSE))</f>
        <v>0</v>
      </c>
      <c r="I33" s="2" t="b">
        <f>IF(I34&lt;&gt;"",I34,IF(Overrides!I27=0,TRUE,FALSE))</f>
        <v>0</v>
      </c>
      <c r="J33" s="2" t="b">
        <f>IF(J34&lt;&gt;"",J34,IF(Overrides!J27=0,TRUE,FALSE))</f>
        <v>0</v>
      </c>
      <c r="K33" s="2" t="b">
        <f>IF(K34&lt;&gt;"",K34,IF(Overrides!K27=0,TRUE,FALSE))</f>
        <v>0</v>
      </c>
      <c r="L33" s="2" t="b">
        <f>IF(L34&lt;&gt;"",L34,IF(Overrides!L27=0,TRUE,FALSE))</f>
        <v>0</v>
      </c>
      <c r="M33" s="2" t="b">
        <f>IF(M34&lt;&gt;"",M34,IF(Overrides!M27=0,TRUE,FALSE))</f>
        <v>0</v>
      </c>
      <c r="N33" s="2" t="b">
        <f>IF(N34&lt;&gt;"",N34,IF(Overrides!N27=0,TRUE,FALSE))</f>
        <v>0</v>
      </c>
      <c r="O33" s="2" t="b">
        <f>IF(O34&lt;&gt;"",O34,IF(Overrides!O27=0,TRUE,FALSE))</f>
        <v>0</v>
      </c>
      <c r="P33" s="2" t="b">
        <f>IF(P34&lt;&gt;"",P34,IF(Overrides!P27=0,TRUE,FALSE))</f>
        <v>0</v>
      </c>
      <c r="Q33" s="2" t="b">
        <f>IF(Q34&lt;&gt;"",Q34,IF(Overrides!Q27=0,TRUE,FALSE))</f>
        <v>0</v>
      </c>
      <c r="R33" s="2" t="b">
        <f>IF(R34&lt;&gt;"",R34,IF(Overrides!R27=0,TRUE,FALSE))</f>
        <v>1</v>
      </c>
      <c r="S33" s="2" t="b">
        <f>IF(S34&lt;&gt;"",S34,IF(Overrides!S27=0,TRUE,FALSE))</f>
        <v>0</v>
      </c>
      <c r="T33" s="2" t="b">
        <f>IF(T34&lt;&gt;"",T34,IF(Overrides!T27=0,TRUE,FALSE))</f>
        <v>0</v>
      </c>
      <c r="U33" s="2" t="b">
        <f>IF(U34&lt;&gt;"",U34,IF(Overrides!U27=0,TRUE,FALSE))</f>
        <v>0</v>
      </c>
      <c r="V33" s="2" t="b">
        <f>IF(V34&lt;&gt;"",V34,IF(Overrides!V27=0,TRUE,FALSE))</f>
        <v>0</v>
      </c>
      <c r="W33" s="2" t="b">
        <f>IF(W34&lt;&gt;"",W34,IF(Overrides!W27=0,TRUE,FALSE))</f>
        <v>0</v>
      </c>
      <c r="X33" s="2" t="b">
        <f>IF(X34&lt;&gt;"",X34,IF(Overrides!X27=0,TRUE,FALSE))</f>
        <v>0</v>
      </c>
      <c r="Y33" s="2" t="b">
        <f>IF(Y34&lt;&gt;"",Y34,IF(Overrides!Y27=0,TRUE,FALSE))</f>
        <v>0</v>
      </c>
      <c r="Z33" s="2" t="b">
        <f>IF(Z34&lt;&gt;"",Z34,IF(Overrides!Z27=0,TRUE,FALSE))</f>
        <v>0</v>
      </c>
      <c r="AA33" s="2" t="b">
        <f>IF(AA34&lt;&gt;"",AA34,IF(Overrides!AA27=0,TRUE,FALSE))</f>
        <v>0</v>
      </c>
      <c r="AB33" s="2" t="b">
        <f>IF(AB34&lt;&gt;"",AB34,IF(Overrides!AB27=0,TRUE,FALSE))</f>
        <v>0</v>
      </c>
      <c r="AC33" s="2" t="b">
        <f>IF(AC34&lt;&gt;"",AC34,IF(Overrides!AC27=0,TRUE,FALSE))</f>
        <v>0</v>
      </c>
      <c r="AD33" s="2" t="b">
        <f>IF(AD34&lt;&gt;"",AD34,IF(Overrides!AD27=0,TRUE,FALSE))</f>
        <v>0</v>
      </c>
      <c r="AE33" s="2" t="b">
        <f>IF(AE34&lt;&gt;"",AE34,IF(Overrides!AE27=0,TRUE,FALSE))</f>
        <v>0</v>
      </c>
      <c r="AF33" s="2" t="b">
        <f>IF(AF34&lt;&gt;"",AF34,IF(Overrides!AF27=0,TRUE,FALSE))</f>
        <v>0</v>
      </c>
      <c r="AG33" s="2" t="b">
        <f>IF(AG34&lt;&gt;"",AG34,IF(Overrides!AG27=0,TRUE,FALSE))</f>
        <v>1</v>
      </c>
      <c r="AH33" s="2" t="b">
        <f>IF(AH34&lt;&gt;"",AH34,IF(Overrides!AH27=0,TRUE,FALSE))</f>
        <v>0</v>
      </c>
      <c r="AI33" s="2" t="b">
        <f>IF(AI34&lt;&gt;"",AI34,IF(Overrides!AI27=0,TRUE,FALSE))</f>
        <v>0</v>
      </c>
      <c r="AJ33" s="2" t="b">
        <f>IF(AJ34&lt;&gt;"",AJ34,IF(Overrides!AJ27=0,TRUE,FALSE))</f>
        <v>0</v>
      </c>
      <c r="AK33" s="2" t="b">
        <f>IF(AK34&lt;&gt;"",AK34,IF(Overrides!AK27=0,TRUE,FALSE))</f>
        <v>0</v>
      </c>
      <c r="AL33" s="2" t="b">
        <f>IF(AL34&lt;&gt;"",AL34,IF(Overrides!AL27=0,TRUE,FALSE))</f>
        <v>0</v>
      </c>
      <c r="AM33" s="2" t="b">
        <f>IF(AM34&lt;&gt;"",AM34,IF(Overrides!AM27=0,TRUE,FALSE))</f>
        <v>0</v>
      </c>
      <c r="AN33" s="2" t="b">
        <f>IF(AN34&lt;&gt;"",AN34,IF(Overrides!AN27=0,TRUE,FALSE))</f>
        <v>0</v>
      </c>
      <c r="AO33" s="2" t="b">
        <f>IF(AO34&lt;&gt;"",AO34,IF(Overrides!AO27=0,TRUE,FALSE))</f>
        <v>0</v>
      </c>
      <c r="AP33" s="2" t="b">
        <f>IF(AP34&lt;&gt;"",AP34,IF(Overrides!AP27=0,TRUE,FALSE))</f>
        <v>0</v>
      </c>
    </row>
    <row r="34" spans="1:42" x14ac:dyDescent="0.25">
      <c r="A34" s="27" t="str">
        <f>_xlfn.CONCAT("Replaced ",A21," Override")</f>
        <v>Replaced Inflation Rate Override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6" spans="1:42" x14ac:dyDescent="0.25">
      <c r="A36" s="22" t="str">
        <f>_xlfn.CONCAT("Spent on ",A20)</f>
        <v>Spent on Remodel - Kitchen</v>
      </c>
      <c r="C36" s="25">
        <f>IF(C37&lt;&gt;"",C37,IF(C33=TRUE,C24,0))</f>
        <v>0</v>
      </c>
      <c r="D36" s="25">
        <f t="shared" ref="D36" si="157">IF(D37&lt;&gt;"",D37,IF(D33=TRUE,D24,0))</f>
        <v>0</v>
      </c>
      <c r="E36" s="25">
        <f t="shared" ref="E36" si="158">IF(E37&lt;&gt;"",E37,IF(E33=TRUE,E24,0))</f>
        <v>0</v>
      </c>
      <c r="F36" s="25">
        <f t="shared" ref="F36" si="159">IF(F37&lt;&gt;"",F37,IF(F33=TRUE,F24,0))</f>
        <v>0</v>
      </c>
      <c r="G36" s="25">
        <f t="shared" ref="G36" si="160">IF(G37&lt;&gt;"",G37,IF(G33=TRUE,G24,0))</f>
        <v>0</v>
      </c>
      <c r="H36" s="25">
        <f t="shared" ref="H36" si="161">IF(H37&lt;&gt;"",H37,IF(H33=TRUE,H24,0))</f>
        <v>0</v>
      </c>
      <c r="I36" s="25">
        <f t="shared" ref="I36" si="162">IF(I37&lt;&gt;"",I37,IF(I33=TRUE,I24,0))</f>
        <v>0</v>
      </c>
      <c r="J36" s="25">
        <f t="shared" ref="J36" si="163">IF(J37&lt;&gt;"",J37,IF(J33=TRUE,J24,0))</f>
        <v>0</v>
      </c>
      <c r="K36" s="25">
        <f t="shared" ref="K36" si="164">IF(K37&lt;&gt;"",K37,IF(K33=TRUE,K24,0))</f>
        <v>0</v>
      </c>
      <c r="L36" s="25">
        <f t="shared" ref="L36" si="165">IF(L37&lt;&gt;"",L37,IF(L33=TRUE,L24,0))</f>
        <v>0</v>
      </c>
      <c r="M36" s="25">
        <f t="shared" ref="M36" si="166">IF(M37&lt;&gt;"",M37,IF(M33=TRUE,M24,0))</f>
        <v>0</v>
      </c>
      <c r="N36" s="25">
        <f t="shared" ref="N36" si="167">IF(N37&lt;&gt;"",N37,IF(N33=TRUE,N24,0))</f>
        <v>0</v>
      </c>
      <c r="O36" s="25">
        <f t="shared" ref="O36" si="168">IF(O37&lt;&gt;"",O37,IF(O33=TRUE,O24,0))</f>
        <v>0</v>
      </c>
      <c r="P36" s="25">
        <f t="shared" ref="P36" si="169">IF(P37&lt;&gt;"",P37,IF(P33=TRUE,P24,0))</f>
        <v>0</v>
      </c>
      <c r="Q36" s="25">
        <f t="shared" ref="Q36" si="170">IF(Q37&lt;&gt;"",Q37,IF(Q33=TRUE,Q24,0))</f>
        <v>0</v>
      </c>
      <c r="R36" s="25">
        <f t="shared" ref="R36" si="171">IF(R37&lt;&gt;"",R37,IF(R33=TRUE,R24,0))</f>
        <v>12463.739332806121</v>
      </c>
      <c r="S36" s="25">
        <f t="shared" ref="S36" si="172">IF(S37&lt;&gt;"",S37,IF(S33=TRUE,S24,0))</f>
        <v>0</v>
      </c>
      <c r="T36" s="25">
        <f t="shared" ref="T36" si="173">IF(T37&lt;&gt;"",T37,IF(T33=TRUE,T24,0))</f>
        <v>0</v>
      </c>
      <c r="U36" s="25">
        <f t="shared" ref="U36" si="174">IF(U37&lt;&gt;"",U37,IF(U33=TRUE,U24,0))</f>
        <v>0</v>
      </c>
      <c r="V36" s="25">
        <f t="shared" ref="V36" si="175">IF(V37&lt;&gt;"",V37,IF(V33=TRUE,V24,0))</f>
        <v>0</v>
      </c>
      <c r="W36" s="25">
        <f t="shared" ref="W36" si="176">IF(W37&lt;&gt;"",W37,IF(W33=TRUE,W24,0))</f>
        <v>0</v>
      </c>
      <c r="X36" s="25">
        <f t="shared" ref="X36" si="177">IF(X37&lt;&gt;"",X37,IF(X33=TRUE,X24,0))</f>
        <v>0</v>
      </c>
      <c r="Y36" s="25">
        <f t="shared" ref="Y36" si="178">IF(Y37&lt;&gt;"",Y37,IF(Y33=TRUE,Y24,0))</f>
        <v>0</v>
      </c>
      <c r="Z36" s="25">
        <f t="shared" ref="Z36" si="179">IF(Z37&lt;&gt;"",Z37,IF(Z33=TRUE,Z24,0))</f>
        <v>0</v>
      </c>
      <c r="AA36" s="25">
        <f t="shared" ref="AA36" si="180">IF(AA37&lt;&gt;"",AA37,IF(AA33=TRUE,AA24,0))</f>
        <v>0</v>
      </c>
      <c r="AB36" s="25">
        <f t="shared" ref="AB36" si="181">IF(AB37&lt;&gt;"",AB37,IF(AB33=TRUE,AB24,0))</f>
        <v>0</v>
      </c>
      <c r="AC36" s="25">
        <f t="shared" ref="AC36" si="182">IF(AC37&lt;&gt;"",AC37,IF(AC33=TRUE,AC24,0))</f>
        <v>0</v>
      </c>
      <c r="AD36" s="25">
        <f t="shared" ref="AD36" si="183">IF(AD37&lt;&gt;"",AD37,IF(AD33=TRUE,AD24,0))</f>
        <v>0</v>
      </c>
      <c r="AE36" s="25">
        <f t="shared" ref="AE36" si="184">IF(AE37&lt;&gt;"",AE37,IF(AE33=TRUE,AE24,0))</f>
        <v>0</v>
      </c>
      <c r="AF36" s="25">
        <f t="shared" ref="AF36" si="185">IF(AF37&lt;&gt;"",AF37,IF(AF33=TRUE,AF24,0))</f>
        <v>0</v>
      </c>
      <c r="AG36" s="25">
        <f t="shared" ref="AG36" si="186">IF(AG37&lt;&gt;"",AG37,IF(AG33=TRUE,AG24,0))</f>
        <v>19418.099769517295</v>
      </c>
      <c r="AH36" s="25">
        <f t="shared" ref="AH36" si="187">IF(AH37&lt;&gt;"",AH37,IF(AH33=TRUE,AH24,0))</f>
        <v>0</v>
      </c>
      <c r="AI36" s="25">
        <f t="shared" ref="AI36" si="188">IF(AI37&lt;&gt;"",AI37,IF(AI33=TRUE,AI24,0))</f>
        <v>0</v>
      </c>
      <c r="AJ36" s="25">
        <f t="shared" ref="AJ36" si="189">IF(AJ37&lt;&gt;"",AJ37,IF(AJ33=TRUE,AJ24,0))</f>
        <v>0</v>
      </c>
      <c r="AK36" s="25">
        <f t="shared" ref="AK36" si="190">IF(AK37&lt;&gt;"",AK37,IF(AK33=TRUE,AK24,0))</f>
        <v>0</v>
      </c>
      <c r="AL36" s="25">
        <f t="shared" ref="AL36" si="191">IF(AL37&lt;&gt;"",AL37,IF(AL33=TRUE,AL24,0))</f>
        <v>0</v>
      </c>
      <c r="AM36" s="25">
        <f t="shared" ref="AM36" si="192">IF(AM37&lt;&gt;"",AM37,IF(AM33=TRUE,AM24,0))</f>
        <v>0</v>
      </c>
      <c r="AN36" s="25">
        <f t="shared" ref="AN36" si="193">IF(AN37&lt;&gt;"",AN37,IF(AN33=TRUE,AN24,0))</f>
        <v>0</v>
      </c>
      <c r="AO36" s="25">
        <f t="shared" ref="AO36" si="194">IF(AO37&lt;&gt;"",AO37,IF(AO33=TRUE,AO24,0))</f>
        <v>0</v>
      </c>
      <c r="AP36" s="25">
        <f t="shared" ref="AP36" si="195">IF(AP37&lt;&gt;"",AP37,IF(AP33=TRUE,AP24,0))</f>
        <v>0</v>
      </c>
    </row>
    <row r="37" spans="1:42" x14ac:dyDescent="0.25">
      <c r="A37" s="27" t="str">
        <f>_xlfn.CONCAT("Spent on ",A20," Override")</f>
        <v>Spent on Remodel - Kitchen Override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9" spans="1:42" ht="18" thickBot="1" x14ac:dyDescent="0.35">
      <c r="A39" s="21" t="str">
        <f>'Inputs &amp; Dashboard'!B6</f>
        <v>Windows</v>
      </c>
      <c r="B39" s="4" t="s">
        <v>18</v>
      </c>
      <c r="C39" s="3">
        <v>1</v>
      </c>
      <c r="D39" s="3">
        <v>2</v>
      </c>
      <c r="E39" s="3">
        <v>3</v>
      </c>
      <c r="F39" s="3">
        <v>4</v>
      </c>
      <c r="G39" s="3">
        <v>5</v>
      </c>
      <c r="H39" s="3">
        <v>6</v>
      </c>
      <c r="I39" s="3">
        <v>7</v>
      </c>
      <c r="J39" s="3">
        <v>8</v>
      </c>
      <c r="K39" s="3">
        <v>9</v>
      </c>
      <c r="L39" s="3">
        <v>10</v>
      </c>
      <c r="M39" s="3">
        <v>11</v>
      </c>
      <c r="N39" s="3">
        <v>12</v>
      </c>
      <c r="O39" s="3">
        <v>13</v>
      </c>
      <c r="P39" s="3">
        <v>14</v>
      </c>
      <c r="Q39" s="3">
        <v>15</v>
      </c>
      <c r="R39" s="3">
        <v>16</v>
      </c>
      <c r="S39" s="3">
        <v>17</v>
      </c>
      <c r="T39" s="3">
        <v>18</v>
      </c>
      <c r="U39" s="3">
        <v>19</v>
      </c>
      <c r="V39" s="3">
        <v>20</v>
      </c>
      <c r="W39" s="3">
        <v>21</v>
      </c>
      <c r="X39" s="3">
        <v>22</v>
      </c>
      <c r="Y39" s="3">
        <v>23</v>
      </c>
      <c r="Z39" s="3">
        <v>24</v>
      </c>
      <c r="AA39" s="3">
        <v>25</v>
      </c>
      <c r="AB39" s="3">
        <v>26</v>
      </c>
      <c r="AC39" s="3">
        <v>27</v>
      </c>
      <c r="AD39" s="3">
        <v>28</v>
      </c>
      <c r="AE39" s="3">
        <v>29</v>
      </c>
      <c r="AF39" s="3">
        <v>30</v>
      </c>
      <c r="AG39" s="3">
        <v>31</v>
      </c>
      <c r="AH39" s="3">
        <v>32</v>
      </c>
      <c r="AI39" s="3">
        <v>33</v>
      </c>
      <c r="AJ39" s="3">
        <v>34</v>
      </c>
      <c r="AK39" s="3">
        <v>35</v>
      </c>
      <c r="AL39" s="3">
        <v>36</v>
      </c>
      <c r="AM39" s="3">
        <v>37</v>
      </c>
      <c r="AN39" s="3">
        <v>38</v>
      </c>
      <c r="AO39" s="3">
        <v>39</v>
      </c>
      <c r="AP39" s="3">
        <v>40</v>
      </c>
    </row>
    <row r="40" spans="1:42" ht="15.75" thickTop="1" x14ac:dyDescent="0.25">
      <c r="A40" s="22" t="s">
        <v>19</v>
      </c>
      <c r="C40" s="23">
        <f>IF(C41&lt;&gt;"",C41,0.03)</f>
        <v>0.03</v>
      </c>
      <c r="D40" s="23">
        <f>IF(D41&lt;&gt;"",D41,C40)</f>
        <v>0.03</v>
      </c>
      <c r="E40" s="23">
        <f t="shared" ref="E40" si="196">IF(E41&lt;&gt;"",E41,D40)</f>
        <v>0.03</v>
      </c>
      <c r="F40" s="23">
        <f t="shared" ref="F40" si="197">IF(F41&lt;&gt;"",F41,E40)</f>
        <v>0.03</v>
      </c>
      <c r="G40" s="23">
        <f t="shared" ref="G40" si="198">IF(G41&lt;&gt;"",G41,F40)</f>
        <v>0.03</v>
      </c>
      <c r="H40" s="23">
        <f t="shared" ref="H40" si="199">IF(H41&lt;&gt;"",H41,G40)</f>
        <v>0.03</v>
      </c>
      <c r="I40" s="23">
        <f t="shared" ref="I40" si="200">IF(I41&lt;&gt;"",I41,H40)</f>
        <v>0.03</v>
      </c>
      <c r="J40" s="23">
        <f t="shared" ref="J40" si="201">IF(J41&lt;&gt;"",J41,I40)</f>
        <v>0.03</v>
      </c>
      <c r="K40" s="23">
        <f t="shared" ref="K40" si="202">IF(K41&lt;&gt;"",K41,J40)</f>
        <v>0.03</v>
      </c>
      <c r="L40" s="23">
        <f t="shared" ref="L40" si="203">IF(L41&lt;&gt;"",L41,K40)</f>
        <v>0.03</v>
      </c>
      <c r="M40" s="23">
        <f t="shared" ref="M40" si="204">IF(M41&lt;&gt;"",M41,L40)</f>
        <v>0.03</v>
      </c>
      <c r="N40" s="23">
        <f t="shared" ref="N40" si="205">IF(N41&lt;&gt;"",N41,M40)</f>
        <v>0.03</v>
      </c>
      <c r="O40" s="23">
        <f t="shared" ref="O40" si="206">IF(O41&lt;&gt;"",O41,N40)</f>
        <v>0.03</v>
      </c>
      <c r="P40" s="23">
        <f t="shared" ref="P40" si="207">IF(P41&lt;&gt;"",P41,O40)</f>
        <v>0.03</v>
      </c>
      <c r="Q40" s="23">
        <f t="shared" ref="Q40" si="208">IF(Q41&lt;&gt;"",Q41,P40)</f>
        <v>0.03</v>
      </c>
      <c r="R40" s="23">
        <f t="shared" ref="R40" si="209">IF(R41&lt;&gt;"",R41,Q40)</f>
        <v>0.03</v>
      </c>
      <c r="S40" s="23">
        <f t="shared" ref="S40" si="210">IF(S41&lt;&gt;"",S41,R40)</f>
        <v>0.03</v>
      </c>
      <c r="T40" s="23">
        <f t="shared" ref="T40" si="211">IF(T41&lt;&gt;"",T41,S40)</f>
        <v>0.03</v>
      </c>
      <c r="U40" s="23">
        <f t="shared" ref="U40" si="212">IF(U41&lt;&gt;"",U41,T40)</f>
        <v>0.03</v>
      </c>
      <c r="V40" s="23">
        <f t="shared" ref="V40" si="213">IF(V41&lt;&gt;"",V41,U40)</f>
        <v>0.03</v>
      </c>
      <c r="W40" s="23">
        <f t="shared" ref="W40" si="214">IF(W41&lt;&gt;"",W41,V40)</f>
        <v>0.03</v>
      </c>
      <c r="X40" s="23">
        <f t="shared" ref="X40" si="215">IF(X41&lt;&gt;"",X41,W40)</f>
        <v>0.03</v>
      </c>
      <c r="Y40" s="23">
        <f t="shared" ref="Y40" si="216">IF(Y41&lt;&gt;"",Y41,X40)</f>
        <v>0.03</v>
      </c>
      <c r="Z40" s="23">
        <f t="shared" ref="Z40" si="217">IF(Z41&lt;&gt;"",Z41,Y40)</f>
        <v>0.03</v>
      </c>
      <c r="AA40" s="23">
        <f t="shared" ref="AA40" si="218">IF(AA41&lt;&gt;"",AA41,Z40)</f>
        <v>0.03</v>
      </c>
      <c r="AB40" s="23">
        <f t="shared" ref="AB40" si="219">IF(AB41&lt;&gt;"",AB41,AA40)</f>
        <v>0.03</v>
      </c>
      <c r="AC40" s="23">
        <f t="shared" ref="AC40" si="220">IF(AC41&lt;&gt;"",AC41,AB40)</f>
        <v>0.03</v>
      </c>
      <c r="AD40" s="23">
        <f t="shared" ref="AD40" si="221">IF(AD41&lt;&gt;"",AD41,AC40)</f>
        <v>0.03</v>
      </c>
      <c r="AE40" s="23">
        <f t="shared" ref="AE40" si="222">IF(AE41&lt;&gt;"",AE41,AD40)</f>
        <v>0.03</v>
      </c>
      <c r="AF40" s="23">
        <f t="shared" ref="AF40" si="223">IF(AF41&lt;&gt;"",AF41,AE40)</f>
        <v>0.03</v>
      </c>
      <c r="AG40" s="23">
        <f t="shared" ref="AG40" si="224">IF(AG41&lt;&gt;"",AG41,AF40)</f>
        <v>0.03</v>
      </c>
      <c r="AH40" s="23">
        <f t="shared" ref="AH40" si="225">IF(AH41&lt;&gt;"",AH41,AG40)</f>
        <v>0.03</v>
      </c>
      <c r="AI40" s="23">
        <f t="shared" ref="AI40" si="226">IF(AI41&lt;&gt;"",AI41,AH40)</f>
        <v>0.03</v>
      </c>
      <c r="AJ40" s="23">
        <f t="shared" ref="AJ40" si="227">IF(AJ41&lt;&gt;"",AJ41,AI40)</f>
        <v>0.03</v>
      </c>
      <c r="AK40" s="23">
        <f t="shared" ref="AK40" si="228">IF(AK41&lt;&gt;"",AK41,AJ40)</f>
        <v>0.03</v>
      </c>
      <c r="AL40" s="23">
        <f t="shared" ref="AL40" si="229">IF(AL41&lt;&gt;"",AL41,AK40)</f>
        <v>0.03</v>
      </c>
      <c r="AM40" s="23">
        <f t="shared" ref="AM40" si="230">IF(AM41&lt;&gt;"",AM41,AL40)</f>
        <v>0.03</v>
      </c>
      <c r="AN40" s="23">
        <f t="shared" ref="AN40" si="231">IF(AN41&lt;&gt;"",AN41,AM40)</f>
        <v>0.03</v>
      </c>
      <c r="AO40" s="23">
        <f t="shared" ref="AO40" si="232">IF(AO41&lt;&gt;"",AO41,AN40)</f>
        <v>0.03</v>
      </c>
      <c r="AP40" s="23">
        <f t="shared" ref="AP40" si="233">IF(AP41&lt;&gt;"",AP41,AO40)</f>
        <v>0.03</v>
      </c>
    </row>
    <row r="41" spans="1:42" x14ac:dyDescent="0.25">
      <c r="A41" s="24" t="s">
        <v>20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3" spans="1:42" x14ac:dyDescent="0.25">
      <c r="A43" s="22" t="str">
        <f>_xlfn.CONCAT(A39," Cost")</f>
        <v>Windows Cost</v>
      </c>
      <c r="C43" s="25">
        <f>IF(C44&lt;&gt;"",C44,'Inputs &amp; Dashboard'!C6)</f>
        <v>7500</v>
      </c>
      <c r="D43" s="25">
        <f>IF(D44&lt;&gt;"",D44,C43*(1+D40))</f>
        <v>7725</v>
      </c>
      <c r="E43" s="25">
        <f t="shared" ref="E43" si="234">IF(E44&lt;&gt;"",E44,D43*(1+E40))</f>
        <v>7956.75</v>
      </c>
      <c r="F43" s="25">
        <f t="shared" ref="F43" si="235">IF(F44&lt;&gt;"",F44,E43*(1+F40))</f>
        <v>8195.4524999999994</v>
      </c>
      <c r="G43" s="25">
        <f t="shared" ref="G43" si="236">IF(G44&lt;&gt;"",G44,F43*(1+G40))</f>
        <v>8441.3160749999988</v>
      </c>
      <c r="H43" s="25">
        <f t="shared" ref="H43" si="237">IF(H44&lt;&gt;"",H44,G43*(1+H40))</f>
        <v>8694.5555572499998</v>
      </c>
      <c r="I43" s="25">
        <f t="shared" ref="I43" si="238">IF(I44&lt;&gt;"",I44,H43*(1+I40))</f>
        <v>8955.3922239674994</v>
      </c>
      <c r="J43" s="25">
        <f t="shared" ref="J43" si="239">IF(J44&lt;&gt;"",J44,I43*(1+J40))</f>
        <v>9224.0539906865251</v>
      </c>
      <c r="K43" s="25">
        <f t="shared" ref="K43" si="240">IF(K44&lt;&gt;"",K44,J43*(1+K40))</f>
        <v>9500.7756104071213</v>
      </c>
      <c r="L43" s="25">
        <f t="shared" ref="L43" si="241">IF(L44&lt;&gt;"",L44,K43*(1+L40))</f>
        <v>9785.7988787193353</v>
      </c>
      <c r="M43" s="25">
        <f t="shared" ref="M43" si="242">IF(M44&lt;&gt;"",M44,L43*(1+M40))</f>
        <v>10079.372845080916</v>
      </c>
      <c r="N43" s="25">
        <f t="shared" ref="N43" si="243">IF(N44&lt;&gt;"",N44,M43*(1+N40))</f>
        <v>10381.754030433343</v>
      </c>
      <c r="O43" s="25">
        <f t="shared" ref="O43" si="244">IF(O44&lt;&gt;"",O44,N43*(1+O40))</f>
        <v>10693.206651346343</v>
      </c>
      <c r="P43" s="25">
        <f t="shared" ref="P43" si="245">IF(P44&lt;&gt;"",P44,O43*(1+P40))</f>
        <v>11014.002850886734</v>
      </c>
      <c r="Q43" s="25">
        <f t="shared" ref="Q43" si="246">IF(Q44&lt;&gt;"",Q44,P43*(1+Q40))</f>
        <v>11344.422936413337</v>
      </c>
      <c r="R43" s="25">
        <f t="shared" ref="R43" si="247">IF(R44&lt;&gt;"",R44,Q43*(1+R40))</f>
        <v>11684.755624505737</v>
      </c>
      <c r="S43" s="25">
        <f t="shared" ref="S43" si="248">IF(S44&lt;&gt;"",S44,R43*(1+S40))</f>
        <v>12035.298293240909</v>
      </c>
      <c r="T43" s="25">
        <f t="shared" ref="T43" si="249">IF(T44&lt;&gt;"",T44,S43*(1+T40))</f>
        <v>12396.357242038137</v>
      </c>
      <c r="U43" s="25">
        <f t="shared" ref="U43" si="250">IF(U44&lt;&gt;"",U44,T43*(1+U40))</f>
        <v>12768.247959299282</v>
      </c>
      <c r="V43" s="25">
        <f t="shared" ref="V43" si="251">IF(V44&lt;&gt;"",V44,U43*(1+V40))</f>
        <v>13151.29539807826</v>
      </c>
      <c r="W43" s="25">
        <f t="shared" ref="W43" si="252">IF(W44&lt;&gt;"",W44,V43*(1+W40))</f>
        <v>13545.834260020609</v>
      </c>
      <c r="X43" s="25">
        <f t="shared" ref="X43" si="253">IF(X44&lt;&gt;"",X44,W43*(1+X40))</f>
        <v>13952.209287821228</v>
      </c>
      <c r="Y43" s="25">
        <f t="shared" ref="Y43" si="254">IF(Y44&lt;&gt;"",Y44,X43*(1+Y40))</f>
        <v>14370.775566455864</v>
      </c>
      <c r="Z43" s="25">
        <f t="shared" ref="Z43" si="255">IF(Z44&lt;&gt;"",Z44,Y43*(1+Z40))</f>
        <v>14801.898833449541</v>
      </c>
      <c r="AA43" s="25">
        <f t="shared" ref="AA43" si="256">IF(AA44&lt;&gt;"",AA44,Z43*(1+AA40))</f>
        <v>15245.955798453027</v>
      </c>
      <c r="AB43" s="25">
        <f t="shared" ref="AB43" si="257">IF(AB44&lt;&gt;"",AB44,AA43*(1+AB40))</f>
        <v>15703.334472406619</v>
      </c>
      <c r="AC43" s="25">
        <f t="shared" ref="AC43" si="258">IF(AC44&lt;&gt;"",AC44,AB43*(1+AC40))</f>
        <v>16174.434506578818</v>
      </c>
      <c r="AD43" s="25">
        <f t="shared" ref="AD43" si="259">IF(AD44&lt;&gt;"",AD44,AC43*(1+AD40))</f>
        <v>16659.667541776183</v>
      </c>
      <c r="AE43" s="25">
        <f t="shared" ref="AE43" si="260">IF(AE44&lt;&gt;"",AE44,AD43*(1+AE40))</f>
        <v>17159.457568029469</v>
      </c>
      <c r="AF43" s="25">
        <f t="shared" ref="AF43" si="261">IF(AF44&lt;&gt;"",AF44,AE43*(1+AF40))</f>
        <v>17674.241295070355</v>
      </c>
      <c r="AG43" s="25">
        <f t="shared" ref="AG43" si="262">IF(AG44&lt;&gt;"",AG44,AF43*(1+AG40))</f>
        <v>18204.468533922467</v>
      </c>
      <c r="AH43" s="25">
        <f t="shared" ref="AH43" si="263">IF(AH44&lt;&gt;"",AH44,AG43*(1+AH40))</f>
        <v>18750.602589940143</v>
      </c>
      <c r="AI43" s="25">
        <f t="shared" ref="AI43" si="264">IF(AI44&lt;&gt;"",AI44,AH43*(1+AI40))</f>
        <v>19313.120667638348</v>
      </c>
      <c r="AJ43" s="25">
        <f t="shared" ref="AJ43" si="265">IF(AJ44&lt;&gt;"",AJ44,AI43*(1+AJ40))</f>
        <v>19892.514287667498</v>
      </c>
      <c r="AK43" s="25">
        <f t="shared" ref="AK43" si="266">IF(AK44&lt;&gt;"",AK44,AJ43*(1+AK40))</f>
        <v>20489.289716297524</v>
      </c>
      <c r="AL43" s="25">
        <f t="shared" ref="AL43" si="267">IF(AL44&lt;&gt;"",AL44,AK43*(1+AL40))</f>
        <v>21103.968407786451</v>
      </c>
      <c r="AM43" s="25">
        <f t="shared" ref="AM43" si="268">IF(AM44&lt;&gt;"",AM44,AL43*(1+AM40))</f>
        <v>21737.087460020044</v>
      </c>
      <c r="AN43" s="25">
        <f t="shared" ref="AN43" si="269">IF(AN44&lt;&gt;"",AN44,AM43*(1+AN40))</f>
        <v>22389.200083820648</v>
      </c>
      <c r="AO43" s="25">
        <f t="shared" ref="AO43" si="270">IF(AO44&lt;&gt;"",AO44,AN43*(1+AO40))</f>
        <v>23060.876086335269</v>
      </c>
      <c r="AP43" s="25">
        <f t="shared" ref="AP43" si="271">IF(AP44&lt;&gt;"",AP44,AO43*(1+AP40))</f>
        <v>23752.702368925329</v>
      </c>
    </row>
    <row r="44" spans="1:42" x14ac:dyDescent="0.25">
      <c r="A44" s="24" t="str">
        <f>_xlfn.CONCAT(A39, " Cost Override")</f>
        <v>Windows Cost Override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6" spans="1:42" x14ac:dyDescent="0.25">
      <c r="A46" s="22" t="str">
        <f>_xlfn.CONCAT(A39," Age in Years")</f>
        <v>Windows Age in Years</v>
      </c>
      <c r="C46" s="26">
        <f>IF(C47&lt;&gt;"",C47,IF('Inputs &amp; Dashboard'!E6&gt;=C49,0,'Inputs &amp; Dashboard'!E6))</f>
        <v>0</v>
      </c>
      <c r="D46" s="26">
        <f>IF(D47&lt;&gt;"",D47,IF(C46+1&gt;=D49,0,C46+1))</f>
        <v>1</v>
      </c>
      <c r="E46" s="26">
        <f t="shared" ref="E46" si="272">IF(E47&lt;&gt;"",E47,IF(D46+1&gt;=E49,0,D46+1))</f>
        <v>2</v>
      </c>
      <c r="F46" s="26">
        <f t="shared" ref="F46" si="273">IF(F47&lt;&gt;"",F47,IF(E46+1&gt;=F49,0,E46+1))</f>
        <v>3</v>
      </c>
      <c r="G46" s="26">
        <f t="shared" ref="G46" si="274">IF(G47&lt;&gt;"",G47,IF(F46+1&gt;=G49,0,F46+1))</f>
        <v>4</v>
      </c>
      <c r="H46" s="26">
        <f t="shared" ref="H46" si="275">IF(H47&lt;&gt;"",H47,IF(G46+1&gt;=H49,0,G46+1))</f>
        <v>5</v>
      </c>
      <c r="I46" s="26">
        <f t="shared" ref="I46" si="276">IF(I47&lt;&gt;"",I47,IF(H46+1&gt;=I49,0,H46+1))</f>
        <v>6</v>
      </c>
      <c r="J46" s="26">
        <f t="shared" ref="J46" si="277">IF(J47&lt;&gt;"",J47,IF(I46+1&gt;=J49,0,I46+1))</f>
        <v>7</v>
      </c>
      <c r="K46" s="26">
        <f t="shared" ref="K46" si="278">IF(K47&lt;&gt;"",K47,IF(J46+1&gt;=K49,0,J46+1))</f>
        <v>8</v>
      </c>
      <c r="L46" s="26">
        <f t="shared" ref="L46" si="279">IF(L47&lt;&gt;"",L47,IF(K46+1&gt;=L49,0,K46+1))</f>
        <v>9</v>
      </c>
      <c r="M46" s="26">
        <f t="shared" ref="M46" si="280">IF(M47&lt;&gt;"",M47,IF(L46+1&gt;=M49,0,L46+1))</f>
        <v>10</v>
      </c>
      <c r="N46" s="26">
        <f t="shared" ref="N46" si="281">IF(N47&lt;&gt;"",N47,IF(M46+1&gt;=N49,0,M46+1))</f>
        <v>11</v>
      </c>
      <c r="O46" s="26">
        <f t="shared" ref="O46" si="282">IF(O47&lt;&gt;"",O47,IF(N46+1&gt;=O49,0,N46+1))</f>
        <v>12</v>
      </c>
      <c r="P46" s="26">
        <f t="shared" ref="P46" si="283">IF(P47&lt;&gt;"",P47,IF(O46+1&gt;=P49,0,O46+1))</f>
        <v>13</v>
      </c>
      <c r="Q46" s="26">
        <f t="shared" ref="Q46" si="284">IF(Q47&lt;&gt;"",Q47,IF(P46+1&gt;=Q49,0,P46+1))</f>
        <v>14</v>
      </c>
      <c r="R46" s="26">
        <f t="shared" ref="R46" si="285">IF(R47&lt;&gt;"",R47,IF(Q46+1&gt;=R49,0,Q46+1))</f>
        <v>0</v>
      </c>
      <c r="S46" s="26">
        <f t="shared" ref="S46" si="286">IF(S47&lt;&gt;"",S47,IF(R46+1&gt;=S49,0,R46+1))</f>
        <v>1</v>
      </c>
      <c r="T46" s="26">
        <f t="shared" ref="T46" si="287">IF(T47&lt;&gt;"",T47,IF(S46+1&gt;=T49,0,S46+1))</f>
        <v>2</v>
      </c>
      <c r="U46" s="26">
        <f t="shared" ref="U46" si="288">IF(U47&lt;&gt;"",U47,IF(T46+1&gt;=U49,0,T46+1))</f>
        <v>3</v>
      </c>
      <c r="V46" s="26">
        <f t="shared" ref="V46" si="289">IF(V47&lt;&gt;"",V47,IF(U46+1&gt;=V49,0,U46+1))</f>
        <v>4</v>
      </c>
      <c r="W46" s="26">
        <f t="shared" ref="W46" si="290">IF(W47&lt;&gt;"",W47,IF(V46+1&gt;=W49,0,V46+1))</f>
        <v>5</v>
      </c>
      <c r="X46" s="26">
        <f t="shared" ref="X46" si="291">IF(X47&lt;&gt;"",X47,IF(W46+1&gt;=X49,0,W46+1))</f>
        <v>6</v>
      </c>
      <c r="Y46" s="26">
        <f t="shared" ref="Y46" si="292">IF(Y47&lt;&gt;"",Y47,IF(X46+1&gt;=Y49,0,X46+1))</f>
        <v>7</v>
      </c>
      <c r="Z46" s="26">
        <f t="shared" ref="Z46" si="293">IF(Z47&lt;&gt;"",Z47,IF(Y46+1&gt;=Z49,0,Y46+1))</f>
        <v>8</v>
      </c>
      <c r="AA46" s="26">
        <f t="shared" ref="AA46" si="294">IF(AA47&lt;&gt;"",AA47,IF(Z46+1&gt;=AA49,0,Z46+1))</f>
        <v>9</v>
      </c>
      <c r="AB46" s="26">
        <f t="shared" ref="AB46" si="295">IF(AB47&lt;&gt;"",AB47,IF(AA46+1&gt;=AB49,0,AA46+1))</f>
        <v>10</v>
      </c>
      <c r="AC46" s="26">
        <f t="shared" ref="AC46" si="296">IF(AC47&lt;&gt;"",AC47,IF(AB46+1&gt;=AC49,0,AB46+1))</f>
        <v>11</v>
      </c>
      <c r="AD46" s="26">
        <f t="shared" ref="AD46" si="297">IF(AD47&lt;&gt;"",AD47,IF(AC46+1&gt;=AD49,0,AC46+1))</f>
        <v>12</v>
      </c>
      <c r="AE46" s="26">
        <f t="shared" ref="AE46" si="298">IF(AE47&lt;&gt;"",AE47,IF(AD46+1&gt;=AE49,0,AD46+1))</f>
        <v>13</v>
      </c>
      <c r="AF46" s="26">
        <f t="shared" ref="AF46" si="299">IF(AF47&lt;&gt;"",AF47,IF(AE46+1&gt;=AF49,0,AE46+1))</f>
        <v>14</v>
      </c>
      <c r="AG46" s="26">
        <f t="shared" ref="AG46" si="300">IF(AG47&lt;&gt;"",AG47,IF(AF46+1&gt;=AG49,0,AF46+1))</f>
        <v>0</v>
      </c>
      <c r="AH46" s="26">
        <f t="shared" ref="AH46" si="301">IF(AH47&lt;&gt;"",AH47,IF(AG46+1&gt;=AH49,0,AG46+1))</f>
        <v>1</v>
      </c>
      <c r="AI46" s="26">
        <f t="shared" ref="AI46" si="302">IF(AI47&lt;&gt;"",AI47,IF(AH46+1&gt;=AI49,0,AH46+1))</f>
        <v>2</v>
      </c>
      <c r="AJ46" s="26">
        <f t="shared" ref="AJ46" si="303">IF(AJ47&lt;&gt;"",AJ47,IF(AI46+1&gt;=AJ49,0,AI46+1))</f>
        <v>3</v>
      </c>
      <c r="AK46" s="26">
        <f t="shared" ref="AK46" si="304">IF(AK47&lt;&gt;"",AK47,IF(AJ46+1&gt;=AK49,0,AJ46+1))</f>
        <v>4</v>
      </c>
      <c r="AL46" s="26">
        <f t="shared" ref="AL46" si="305">IF(AL47&lt;&gt;"",AL47,IF(AK46+1&gt;=AL49,0,AK46+1))</f>
        <v>5</v>
      </c>
      <c r="AM46" s="26">
        <f t="shared" ref="AM46" si="306">IF(AM47&lt;&gt;"",AM47,IF(AL46+1&gt;=AM49,0,AL46+1))</f>
        <v>6</v>
      </c>
      <c r="AN46" s="26">
        <f t="shared" ref="AN46" si="307">IF(AN47&lt;&gt;"",AN47,IF(AM46+1&gt;=AN49,0,AM46+1))</f>
        <v>7</v>
      </c>
      <c r="AO46" s="26">
        <f t="shared" ref="AO46" si="308">IF(AO47&lt;&gt;"",AO47,IF(AN46+1&gt;=AO49,0,AN46+1))</f>
        <v>8</v>
      </c>
      <c r="AP46" s="26">
        <f t="shared" ref="AP46" si="309">IF(AP47&lt;&gt;"",AP47,IF(AO46+1&gt;=AP49,0,AO46+1))</f>
        <v>9</v>
      </c>
    </row>
    <row r="47" spans="1:42" x14ac:dyDescent="0.25">
      <c r="A47" s="24" t="str">
        <f>_xlfn.CONCAT(A39, " Age in Years Override")</f>
        <v>Windows Age in Years Override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9" spans="1:42" x14ac:dyDescent="0.25">
      <c r="A49" s="22" t="str">
        <f>_xlfn.CONCAT(A39," Frequency in Years")</f>
        <v>Windows Frequency in Years</v>
      </c>
      <c r="C49" s="26">
        <f>IF(C50&lt;&gt;"",C50,'Inputs &amp; Dashboard'!D6)</f>
        <v>15</v>
      </c>
      <c r="D49" s="26">
        <f>IF(D50&lt;&gt;"",D50,C49)</f>
        <v>15</v>
      </c>
      <c r="E49" s="26">
        <f t="shared" ref="E49" si="310">IF(E50&lt;&gt;"",E50,D49)</f>
        <v>15</v>
      </c>
      <c r="F49" s="26">
        <f t="shared" ref="F49" si="311">IF(F50&lt;&gt;"",F50,E49)</f>
        <v>15</v>
      </c>
      <c r="G49" s="26">
        <f t="shared" ref="G49" si="312">IF(G50&lt;&gt;"",G50,F49)</f>
        <v>15</v>
      </c>
      <c r="H49" s="26">
        <f t="shared" ref="H49" si="313">IF(H50&lt;&gt;"",H50,G49)</f>
        <v>15</v>
      </c>
      <c r="I49" s="26">
        <f t="shared" ref="I49" si="314">IF(I50&lt;&gt;"",I50,H49)</f>
        <v>15</v>
      </c>
      <c r="J49" s="26">
        <f t="shared" ref="J49" si="315">IF(J50&lt;&gt;"",J50,I49)</f>
        <v>15</v>
      </c>
      <c r="K49" s="26">
        <f t="shared" ref="K49" si="316">IF(K50&lt;&gt;"",K50,J49)</f>
        <v>15</v>
      </c>
      <c r="L49" s="26">
        <f t="shared" ref="L49" si="317">IF(L50&lt;&gt;"",L50,K49)</f>
        <v>15</v>
      </c>
      <c r="M49" s="26">
        <f t="shared" ref="M49" si="318">IF(M50&lt;&gt;"",M50,L49)</f>
        <v>15</v>
      </c>
      <c r="N49" s="26">
        <f t="shared" ref="N49" si="319">IF(N50&lt;&gt;"",N50,M49)</f>
        <v>15</v>
      </c>
      <c r="O49" s="26">
        <f t="shared" ref="O49" si="320">IF(O50&lt;&gt;"",O50,N49)</f>
        <v>15</v>
      </c>
      <c r="P49" s="26">
        <f t="shared" ref="P49" si="321">IF(P50&lt;&gt;"",P50,O49)</f>
        <v>15</v>
      </c>
      <c r="Q49" s="26">
        <f t="shared" ref="Q49" si="322">IF(Q50&lt;&gt;"",Q50,P49)</f>
        <v>15</v>
      </c>
      <c r="R49" s="26">
        <f t="shared" ref="R49" si="323">IF(R50&lt;&gt;"",R50,Q49)</f>
        <v>15</v>
      </c>
      <c r="S49" s="26">
        <f t="shared" ref="S49" si="324">IF(S50&lt;&gt;"",S50,R49)</f>
        <v>15</v>
      </c>
      <c r="T49" s="26">
        <f t="shared" ref="T49" si="325">IF(T50&lt;&gt;"",T50,S49)</f>
        <v>15</v>
      </c>
      <c r="U49" s="26">
        <f t="shared" ref="U49" si="326">IF(U50&lt;&gt;"",U50,T49)</f>
        <v>15</v>
      </c>
      <c r="V49" s="26">
        <f t="shared" ref="V49" si="327">IF(V50&lt;&gt;"",V50,U49)</f>
        <v>15</v>
      </c>
      <c r="W49" s="26">
        <f t="shared" ref="W49" si="328">IF(W50&lt;&gt;"",W50,V49)</f>
        <v>15</v>
      </c>
      <c r="X49" s="26">
        <f t="shared" ref="X49" si="329">IF(X50&lt;&gt;"",X50,W49)</f>
        <v>15</v>
      </c>
      <c r="Y49" s="26">
        <f t="shared" ref="Y49" si="330">IF(Y50&lt;&gt;"",Y50,X49)</f>
        <v>15</v>
      </c>
      <c r="Z49" s="26">
        <f t="shared" ref="Z49" si="331">IF(Z50&lt;&gt;"",Z50,Y49)</f>
        <v>15</v>
      </c>
      <c r="AA49" s="26">
        <f t="shared" ref="AA49" si="332">IF(AA50&lt;&gt;"",AA50,Z49)</f>
        <v>15</v>
      </c>
      <c r="AB49" s="26">
        <f t="shared" ref="AB49" si="333">IF(AB50&lt;&gt;"",AB50,AA49)</f>
        <v>15</v>
      </c>
      <c r="AC49" s="26">
        <f t="shared" ref="AC49" si="334">IF(AC50&lt;&gt;"",AC50,AB49)</f>
        <v>15</v>
      </c>
      <c r="AD49" s="26">
        <f t="shared" ref="AD49" si="335">IF(AD50&lt;&gt;"",AD50,AC49)</f>
        <v>15</v>
      </c>
      <c r="AE49" s="26">
        <f t="shared" ref="AE49" si="336">IF(AE50&lt;&gt;"",AE50,AD49)</f>
        <v>15</v>
      </c>
      <c r="AF49" s="26">
        <f t="shared" ref="AF49" si="337">IF(AF50&lt;&gt;"",AF50,AE49)</f>
        <v>15</v>
      </c>
      <c r="AG49" s="26">
        <f t="shared" ref="AG49" si="338">IF(AG50&lt;&gt;"",AG50,AF49)</f>
        <v>15</v>
      </c>
      <c r="AH49" s="26">
        <f t="shared" ref="AH49" si="339">IF(AH50&lt;&gt;"",AH50,AG49)</f>
        <v>15</v>
      </c>
      <c r="AI49" s="26">
        <f t="shared" ref="AI49" si="340">IF(AI50&lt;&gt;"",AI50,AH49)</f>
        <v>15</v>
      </c>
      <c r="AJ49" s="26">
        <f t="shared" ref="AJ49" si="341">IF(AJ50&lt;&gt;"",AJ50,AI49)</f>
        <v>15</v>
      </c>
      <c r="AK49" s="26">
        <f t="shared" ref="AK49" si="342">IF(AK50&lt;&gt;"",AK50,AJ49)</f>
        <v>15</v>
      </c>
      <c r="AL49" s="26">
        <f t="shared" ref="AL49" si="343">IF(AL50&lt;&gt;"",AL50,AK49)</f>
        <v>15</v>
      </c>
      <c r="AM49" s="26">
        <f t="shared" ref="AM49" si="344">IF(AM50&lt;&gt;"",AM50,AL49)</f>
        <v>15</v>
      </c>
      <c r="AN49" s="26">
        <f t="shared" ref="AN49" si="345">IF(AN50&lt;&gt;"",AN50,AM49)</f>
        <v>15</v>
      </c>
      <c r="AO49" s="26">
        <f t="shared" ref="AO49" si="346">IF(AO50&lt;&gt;"",AO50,AN49)</f>
        <v>15</v>
      </c>
      <c r="AP49" s="26">
        <f t="shared" ref="AP49" si="347">IF(AP50&lt;&gt;"",AP50,AO49)</f>
        <v>15</v>
      </c>
    </row>
    <row r="50" spans="1:42" x14ac:dyDescent="0.25">
      <c r="A50" s="24" t="str">
        <f>_xlfn.CONCAT(A39, " Frequency in Years Override")</f>
        <v>Windows Frequency in Years Override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2" spans="1:42" x14ac:dyDescent="0.25">
      <c r="A52" s="22" t="str">
        <f>_xlfn.CONCAT("Replaced ",A39)</f>
        <v>Replaced Windows</v>
      </c>
      <c r="C52" s="2" t="b">
        <f>IF(C53&lt;&gt;"",C53,IF('Inputs &amp; Dashboard'!E6=0,FALSE,IF(Overrides!C46=0,TRUE,FALSE)))</f>
        <v>0</v>
      </c>
      <c r="D52" s="2" t="b">
        <f>IF(D53&lt;&gt;"",D53,IF(Overrides!D46=0,TRUE,FALSE))</f>
        <v>0</v>
      </c>
      <c r="E52" s="2" t="b">
        <f>IF(E53&lt;&gt;"",E53,IF(Overrides!E46=0,TRUE,FALSE))</f>
        <v>0</v>
      </c>
      <c r="F52" s="2" t="b">
        <f>IF(F53&lt;&gt;"",F53,IF(Overrides!F46=0,TRUE,FALSE))</f>
        <v>0</v>
      </c>
      <c r="G52" s="2" t="b">
        <f>IF(G53&lt;&gt;"",G53,IF(Overrides!G46=0,TRUE,FALSE))</f>
        <v>0</v>
      </c>
      <c r="H52" s="2" t="b">
        <f>IF(H53&lt;&gt;"",H53,IF(Overrides!H46=0,TRUE,FALSE))</f>
        <v>0</v>
      </c>
      <c r="I52" s="2" t="b">
        <f>IF(I53&lt;&gt;"",I53,IF(Overrides!I46=0,TRUE,FALSE))</f>
        <v>0</v>
      </c>
      <c r="J52" s="2" t="b">
        <f>IF(J53&lt;&gt;"",J53,IF(Overrides!J46=0,TRUE,FALSE))</f>
        <v>0</v>
      </c>
      <c r="K52" s="2" t="b">
        <f>IF(K53&lt;&gt;"",K53,IF(Overrides!K46=0,TRUE,FALSE))</f>
        <v>0</v>
      </c>
      <c r="L52" s="2" t="b">
        <f>IF(L53&lt;&gt;"",L53,IF(Overrides!L46=0,TRUE,FALSE))</f>
        <v>0</v>
      </c>
      <c r="M52" s="2" t="b">
        <f>IF(M53&lt;&gt;"",M53,IF(Overrides!M46=0,TRUE,FALSE))</f>
        <v>0</v>
      </c>
      <c r="N52" s="2" t="b">
        <f>IF(N53&lt;&gt;"",N53,IF(Overrides!N46=0,TRUE,FALSE))</f>
        <v>0</v>
      </c>
      <c r="O52" s="2" t="b">
        <f>IF(O53&lt;&gt;"",O53,IF(Overrides!O46=0,TRUE,FALSE))</f>
        <v>0</v>
      </c>
      <c r="P52" s="2" t="b">
        <f>IF(P53&lt;&gt;"",P53,IF(Overrides!P46=0,TRUE,FALSE))</f>
        <v>0</v>
      </c>
      <c r="Q52" s="2" t="b">
        <f>IF(Q53&lt;&gt;"",Q53,IF(Overrides!Q46=0,TRUE,FALSE))</f>
        <v>0</v>
      </c>
      <c r="R52" s="2" t="b">
        <f>IF(R53&lt;&gt;"",R53,IF(Overrides!R46=0,TRUE,FALSE))</f>
        <v>1</v>
      </c>
      <c r="S52" s="2" t="b">
        <f>IF(S53&lt;&gt;"",S53,IF(Overrides!S46=0,TRUE,FALSE))</f>
        <v>0</v>
      </c>
      <c r="T52" s="2" t="b">
        <f>IF(T53&lt;&gt;"",T53,IF(Overrides!T46=0,TRUE,FALSE))</f>
        <v>0</v>
      </c>
      <c r="U52" s="2" t="b">
        <f>IF(U53&lt;&gt;"",U53,IF(Overrides!U46=0,TRUE,FALSE))</f>
        <v>0</v>
      </c>
      <c r="V52" s="2" t="b">
        <f>IF(V53&lt;&gt;"",V53,IF(Overrides!V46=0,TRUE,FALSE))</f>
        <v>0</v>
      </c>
      <c r="W52" s="2" t="b">
        <f>IF(W53&lt;&gt;"",W53,IF(Overrides!W46=0,TRUE,FALSE))</f>
        <v>0</v>
      </c>
      <c r="X52" s="2" t="b">
        <f>IF(X53&lt;&gt;"",X53,IF(Overrides!X46=0,TRUE,FALSE))</f>
        <v>0</v>
      </c>
      <c r="Y52" s="2" t="b">
        <f>IF(Y53&lt;&gt;"",Y53,IF(Overrides!Y46=0,TRUE,FALSE))</f>
        <v>0</v>
      </c>
      <c r="Z52" s="2" t="b">
        <f>IF(Z53&lt;&gt;"",Z53,IF(Overrides!Z46=0,TRUE,FALSE))</f>
        <v>0</v>
      </c>
      <c r="AA52" s="2" t="b">
        <f>IF(AA53&lt;&gt;"",AA53,IF(Overrides!AA46=0,TRUE,FALSE))</f>
        <v>0</v>
      </c>
      <c r="AB52" s="2" t="b">
        <f>IF(AB53&lt;&gt;"",AB53,IF(Overrides!AB46=0,TRUE,FALSE))</f>
        <v>0</v>
      </c>
      <c r="AC52" s="2" t="b">
        <f>IF(AC53&lt;&gt;"",AC53,IF(Overrides!AC46=0,TRUE,FALSE))</f>
        <v>0</v>
      </c>
      <c r="AD52" s="2" t="b">
        <f>IF(AD53&lt;&gt;"",AD53,IF(Overrides!AD46=0,TRUE,FALSE))</f>
        <v>0</v>
      </c>
      <c r="AE52" s="2" t="b">
        <f>IF(AE53&lt;&gt;"",AE53,IF(Overrides!AE46=0,TRUE,FALSE))</f>
        <v>0</v>
      </c>
      <c r="AF52" s="2" t="b">
        <f>IF(AF53&lt;&gt;"",AF53,IF(Overrides!AF46=0,TRUE,FALSE))</f>
        <v>0</v>
      </c>
      <c r="AG52" s="2" t="b">
        <f>IF(AG53&lt;&gt;"",AG53,IF(Overrides!AG46=0,TRUE,FALSE))</f>
        <v>1</v>
      </c>
      <c r="AH52" s="2" t="b">
        <f>IF(AH53&lt;&gt;"",AH53,IF(Overrides!AH46=0,TRUE,FALSE))</f>
        <v>0</v>
      </c>
      <c r="AI52" s="2" t="b">
        <f>IF(AI53&lt;&gt;"",AI53,IF(Overrides!AI46=0,TRUE,FALSE))</f>
        <v>0</v>
      </c>
      <c r="AJ52" s="2" t="b">
        <f>IF(AJ53&lt;&gt;"",AJ53,IF(Overrides!AJ46=0,TRUE,FALSE))</f>
        <v>0</v>
      </c>
      <c r="AK52" s="2" t="b">
        <f>IF(AK53&lt;&gt;"",AK53,IF(Overrides!AK46=0,TRUE,FALSE))</f>
        <v>0</v>
      </c>
      <c r="AL52" s="2" t="b">
        <f>IF(AL53&lt;&gt;"",AL53,IF(Overrides!AL46=0,TRUE,FALSE))</f>
        <v>0</v>
      </c>
      <c r="AM52" s="2" t="b">
        <f>IF(AM53&lt;&gt;"",AM53,IF(Overrides!AM46=0,TRUE,FALSE))</f>
        <v>0</v>
      </c>
      <c r="AN52" s="2" t="b">
        <f>IF(AN53&lt;&gt;"",AN53,IF(Overrides!AN46=0,TRUE,FALSE))</f>
        <v>0</v>
      </c>
      <c r="AO52" s="2" t="b">
        <f>IF(AO53&lt;&gt;"",AO53,IF(Overrides!AO46=0,TRUE,FALSE))</f>
        <v>0</v>
      </c>
      <c r="AP52" s="2" t="b">
        <f>IF(AP53&lt;&gt;"",AP53,IF(Overrides!AP46=0,TRUE,FALSE))</f>
        <v>0</v>
      </c>
    </row>
    <row r="53" spans="1:42" x14ac:dyDescent="0.25">
      <c r="A53" s="27" t="str">
        <f>_xlfn.CONCAT("Replaced ",A40," Override")</f>
        <v>Replaced Inflation Rate Override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5" spans="1:42" x14ac:dyDescent="0.25">
      <c r="A55" s="22" t="str">
        <f>_xlfn.CONCAT("Spent on ",A39)</f>
        <v>Spent on Windows</v>
      </c>
      <c r="C55" s="25">
        <f>IF(C56&lt;&gt;"",C56,IF(C52=TRUE,C43,0))</f>
        <v>0</v>
      </c>
      <c r="D55" s="25">
        <f t="shared" ref="D55" si="348">IF(D56&lt;&gt;"",D56,IF(D52=TRUE,D43,0))</f>
        <v>0</v>
      </c>
      <c r="E55" s="25">
        <f t="shared" ref="E55" si="349">IF(E56&lt;&gt;"",E56,IF(E52=TRUE,E43,0))</f>
        <v>0</v>
      </c>
      <c r="F55" s="25">
        <f t="shared" ref="F55" si="350">IF(F56&lt;&gt;"",F56,IF(F52=TRUE,F43,0))</f>
        <v>0</v>
      </c>
      <c r="G55" s="25">
        <f t="shared" ref="G55" si="351">IF(G56&lt;&gt;"",G56,IF(G52=TRUE,G43,0))</f>
        <v>0</v>
      </c>
      <c r="H55" s="25">
        <f t="shared" ref="H55" si="352">IF(H56&lt;&gt;"",H56,IF(H52=TRUE,H43,0))</f>
        <v>0</v>
      </c>
      <c r="I55" s="25">
        <f t="shared" ref="I55" si="353">IF(I56&lt;&gt;"",I56,IF(I52=TRUE,I43,0))</f>
        <v>0</v>
      </c>
      <c r="J55" s="25">
        <f t="shared" ref="J55" si="354">IF(J56&lt;&gt;"",J56,IF(J52=TRUE,J43,0))</f>
        <v>0</v>
      </c>
      <c r="K55" s="25">
        <f t="shared" ref="K55" si="355">IF(K56&lt;&gt;"",K56,IF(K52=TRUE,K43,0))</f>
        <v>0</v>
      </c>
      <c r="L55" s="25">
        <f t="shared" ref="L55" si="356">IF(L56&lt;&gt;"",L56,IF(L52=TRUE,L43,0))</f>
        <v>0</v>
      </c>
      <c r="M55" s="25">
        <f t="shared" ref="M55" si="357">IF(M56&lt;&gt;"",M56,IF(M52=TRUE,M43,0))</f>
        <v>0</v>
      </c>
      <c r="N55" s="25">
        <f t="shared" ref="N55" si="358">IF(N56&lt;&gt;"",N56,IF(N52=TRUE,N43,0))</f>
        <v>0</v>
      </c>
      <c r="O55" s="25">
        <f t="shared" ref="O55" si="359">IF(O56&lt;&gt;"",O56,IF(O52=TRUE,O43,0))</f>
        <v>0</v>
      </c>
      <c r="P55" s="25">
        <f t="shared" ref="P55" si="360">IF(P56&lt;&gt;"",P56,IF(P52=TRUE,P43,0))</f>
        <v>0</v>
      </c>
      <c r="Q55" s="25">
        <f t="shared" ref="Q55" si="361">IF(Q56&lt;&gt;"",Q56,IF(Q52=TRUE,Q43,0))</f>
        <v>0</v>
      </c>
      <c r="R55" s="25">
        <f t="shared" ref="R55" si="362">IF(R56&lt;&gt;"",R56,IF(R52=TRUE,R43,0))</f>
        <v>11684.755624505737</v>
      </c>
      <c r="S55" s="25">
        <f t="shared" ref="S55" si="363">IF(S56&lt;&gt;"",S56,IF(S52=TRUE,S43,0))</f>
        <v>0</v>
      </c>
      <c r="T55" s="25">
        <f t="shared" ref="T55" si="364">IF(T56&lt;&gt;"",T56,IF(T52=TRUE,T43,0))</f>
        <v>0</v>
      </c>
      <c r="U55" s="25">
        <f t="shared" ref="U55" si="365">IF(U56&lt;&gt;"",U56,IF(U52=TRUE,U43,0))</f>
        <v>0</v>
      </c>
      <c r="V55" s="25">
        <f t="shared" ref="V55" si="366">IF(V56&lt;&gt;"",V56,IF(V52=TRUE,V43,0))</f>
        <v>0</v>
      </c>
      <c r="W55" s="25">
        <f t="shared" ref="W55" si="367">IF(W56&lt;&gt;"",W56,IF(W52=TRUE,W43,0))</f>
        <v>0</v>
      </c>
      <c r="X55" s="25">
        <f t="shared" ref="X55" si="368">IF(X56&lt;&gt;"",X56,IF(X52=TRUE,X43,0))</f>
        <v>0</v>
      </c>
      <c r="Y55" s="25">
        <f t="shared" ref="Y55" si="369">IF(Y56&lt;&gt;"",Y56,IF(Y52=TRUE,Y43,0))</f>
        <v>0</v>
      </c>
      <c r="Z55" s="25">
        <f t="shared" ref="Z55" si="370">IF(Z56&lt;&gt;"",Z56,IF(Z52=TRUE,Z43,0))</f>
        <v>0</v>
      </c>
      <c r="AA55" s="25">
        <f t="shared" ref="AA55" si="371">IF(AA56&lt;&gt;"",AA56,IF(AA52=TRUE,AA43,0))</f>
        <v>0</v>
      </c>
      <c r="AB55" s="25">
        <f t="shared" ref="AB55" si="372">IF(AB56&lt;&gt;"",AB56,IF(AB52=TRUE,AB43,0))</f>
        <v>0</v>
      </c>
      <c r="AC55" s="25">
        <f t="shared" ref="AC55" si="373">IF(AC56&lt;&gt;"",AC56,IF(AC52=TRUE,AC43,0))</f>
        <v>0</v>
      </c>
      <c r="AD55" s="25">
        <f t="shared" ref="AD55" si="374">IF(AD56&lt;&gt;"",AD56,IF(AD52=TRUE,AD43,0))</f>
        <v>0</v>
      </c>
      <c r="AE55" s="25">
        <f t="shared" ref="AE55" si="375">IF(AE56&lt;&gt;"",AE56,IF(AE52=TRUE,AE43,0))</f>
        <v>0</v>
      </c>
      <c r="AF55" s="25">
        <f t="shared" ref="AF55" si="376">IF(AF56&lt;&gt;"",AF56,IF(AF52=TRUE,AF43,0))</f>
        <v>0</v>
      </c>
      <c r="AG55" s="25">
        <f t="shared" ref="AG55" si="377">IF(AG56&lt;&gt;"",AG56,IF(AG52=TRUE,AG43,0))</f>
        <v>18204.468533922467</v>
      </c>
      <c r="AH55" s="25">
        <f t="shared" ref="AH55" si="378">IF(AH56&lt;&gt;"",AH56,IF(AH52=TRUE,AH43,0))</f>
        <v>0</v>
      </c>
      <c r="AI55" s="25">
        <f t="shared" ref="AI55" si="379">IF(AI56&lt;&gt;"",AI56,IF(AI52=TRUE,AI43,0))</f>
        <v>0</v>
      </c>
      <c r="AJ55" s="25">
        <f t="shared" ref="AJ55" si="380">IF(AJ56&lt;&gt;"",AJ56,IF(AJ52=TRUE,AJ43,0))</f>
        <v>0</v>
      </c>
      <c r="AK55" s="25">
        <f t="shared" ref="AK55" si="381">IF(AK56&lt;&gt;"",AK56,IF(AK52=TRUE,AK43,0))</f>
        <v>0</v>
      </c>
      <c r="AL55" s="25">
        <f t="shared" ref="AL55" si="382">IF(AL56&lt;&gt;"",AL56,IF(AL52=TRUE,AL43,0))</f>
        <v>0</v>
      </c>
      <c r="AM55" s="25">
        <f t="shared" ref="AM55" si="383">IF(AM56&lt;&gt;"",AM56,IF(AM52=TRUE,AM43,0))</f>
        <v>0</v>
      </c>
      <c r="AN55" s="25">
        <f t="shared" ref="AN55" si="384">IF(AN56&lt;&gt;"",AN56,IF(AN52=TRUE,AN43,0))</f>
        <v>0</v>
      </c>
      <c r="AO55" s="25">
        <f t="shared" ref="AO55" si="385">IF(AO56&lt;&gt;"",AO56,IF(AO52=TRUE,AO43,0))</f>
        <v>0</v>
      </c>
      <c r="AP55" s="25">
        <f t="shared" ref="AP55" si="386">IF(AP56&lt;&gt;"",AP56,IF(AP52=TRUE,AP43,0))</f>
        <v>0</v>
      </c>
    </row>
    <row r="56" spans="1:42" x14ac:dyDescent="0.25">
      <c r="A56" s="27" t="str">
        <f>_xlfn.CONCAT("Spent on ",A39," Override")</f>
        <v>Spent on Windows Override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8" spans="1:42" ht="18" thickBot="1" x14ac:dyDescent="0.35">
      <c r="A58" s="21" t="str">
        <f>'Inputs &amp; Dashboard'!B7</f>
        <v>Air Conditioning</v>
      </c>
      <c r="B58" s="4" t="s">
        <v>18</v>
      </c>
      <c r="C58" s="3">
        <v>1</v>
      </c>
      <c r="D58" s="3">
        <v>2</v>
      </c>
      <c r="E58" s="3">
        <v>3</v>
      </c>
      <c r="F58" s="3">
        <v>4</v>
      </c>
      <c r="G58" s="3">
        <v>5</v>
      </c>
      <c r="H58" s="3">
        <v>6</v>
      </c>
      <c r="I58" s="3">
        <v>7</v>
      </c>
      <c r="J58" s="3">
        <v>8</v>
      </c>
      <c r="K58" s="3">
        <v>9</v>
      </c>
      <c r="L58" s="3">
        <v>10</v>
      </c>
      <c r="M58" s="3">
        <v>11</v>
      </c>
      <c r="N58" s="3">
        <v>12</v>
      </c>
      <c r="O58" s="3">
        <v>13</v>
      </c>
      <c r="P58" s="3">
        <v>14</v>
      </c>
      <c r="Q58" s="3">
        <v>15</v>
      </c>
      <c r="R58" s="3">
        <v>16</v>
      </c>
      <c r="S58" s="3">
        <v>17</v>
      </c>
      <c r="T58" s="3">
        <v>18</v>
      </c>
      <c r="U58" s="3">
        <v>19</v>
      </c>
      <c r="V58" s="3">
        <v>20</v>
      </c>
      <c r="W58" s="3">
        <v>21</v>
      </c>
      <c r="X58" s="3">
        <v>22</v>
      </c>
      <c r="Y58" s="3">
        <v>23</v>
      </c>
      <c r="Z58" s="3">
        <v>24</v>
      </c>
      <c r="AA58" s="3">
        <v>25</v>
      </c>
      <c r="AB58" s="3">
        <v>26</v>
      </c>
      <c r="AC58" s="3">
        <v>27</v>
      </c>
      <c r="AD58" s="3">
        <v>28</v>
      </c>
      <c r="AE58" s="3">
        <v>29</v>
      </c>
      <c r="AF58" s="3">
        <v>30</v>
      </c>
      <c r="AG58" s="3">
        <v>31</v>
      </c>
      <c r="AH58" s="3">
        <v>32</v>
      </c>
      <c r="AI58" s="3">
        <v>33</v>
      </c>
      <c r="AJ58" s="3">
        <v>34</v>
      </c>
      <c r="AK58" s="3">
        <v>35</v>
      </c>
      <c r="AL58" s="3">
        <v>36</v>
      </c>
      <c r="AM58" s="3">
        <v>37</v>
      </c>
      <c r="AN58" s="3">
        <v>38</v>
      </c>
      <c r="AO58" s="3">
        <v>39</v>
      </c>
      <c r="AP58" s="3">
        <v>40</v>
      </c>
    </row>
    <row r="59" spans="1:42" ht="15.75" thickTop="1" x14ac:dyDescent="0.25">
      <c r="A59" s="22" t="s">
        <v>19</v>
      </c>
      <c r="C59" s="23">
        <f>IF(C60&lt;&gt;"",C60,0.03)</f>
        <v>0.03</v>
      </c>
      <c r="D59" s="23">
        <f>IF(D60&lt;&gt;"",D60,C59)</f>
        <v>0.03</v>
      </c>
      <c r="E59" s="23">
        <f t="shared" ref="E59" si="387">IF(E60&lt;&gt;"",E60,D59)</f>
        <v>0.03</v>
      </c>
      <c r="F59" s="23">
        <f t="shared" ref="F59" si="388">IF(F60&lt;&gt;"",F60,E59)</f>
        <v>0.03</v>
      </c>
      <c r="G59" s="23">
        <f t="shared" ref="G59" si="389">IF(G60&lt;&gt;"",G60,F59)</f>
        <v>0.03</v>
      </c>
      <c r="H59" s="23">
        <f t="shared" ref="H59" si="390">IF(H60&lt;&gt;"",H60,G59)</f>
        <v>0.03</v>
      </c>
      <c r="I59" s="23">
        <f t="shared" ref="I59" si="391">IF(I60&lt;&gt;"",I60,H59)</f>
        <v>0.03</v>
      </c>
      <c r="J59" s="23">
        <f t="shared" ref="J59" si="392">IF(J60&lt;&gt;"",J60,I59)</f>
        <v>0.03</v>
      </c>
      <c r="K59" s="23">
        <f t="shared" ref="K59" si="393">IF(K60&lt;&gt;"",K60,J59)</f>
        <v>0.03</v>
      </c>
      <c r="L59" s="23">
        <f t="shared" ref="L59" si="394">IF(L60&lt;&gt;"",L60,K59)</f>
        <v>0.03</v>
      </c>
      <c r="M59" s="23">
        <f t="shared" ref="M59" si="395">IF(M60&lt;&gt;"",M60,L59)</f>
        <v>0.03</v>
      </c>
      <c r="N59" s="23">
        <f t="shared" ref="N59" si="396">IF(N60&lt;&gt;"",N60,M59)</f>
        <v>0.03</v>
      </c>
      <c r="O59" s="23">
        <f t="shared" ref="O59" si="397">IF(O60&lt;&gt;"",O60,N59)</f>
        <v>0.03</v>
      </c>
      <c r="P59" s="23">
        <f t="shared" ref="P59" si="398">IF(P60&lt;&gt;"",P60,O59)</f>
        <v>0.03</v>
      </c>
      <c r="Q59" s="23">
        <f t="shared" ref="Q59" si="399">IF(Q60&lt;&gt;"",Q60,P59)</f>
        <v>0.03</v>
      </c>
      <c r="R59" s="23">
        <f t="shared" ref="R59" si="400">IF(R60&lt;&gt;"",R60,Q59)</f>
        <v>0.03</v>
      </c>
      <c r="S59" s="23">
        <f t="shared" ref="S59" si="401">IF(S60&lt;&gt;"",S60,R59)</f>
        <v>0.03</v>
      </c>
      <c r="T59" s="23">
        <f t="shared" ref="T59" si="402">IF(T60&lt;&gt;"",T60,S59)</f>
        <v>0.03</v>
      </c>
      <c r="U59" s="23">
        <f t="shared" ref="U59" si="403">IF(U60&lt;&gt;"",U60,T59)</f>
        <v>0.03</v>
      </c>
      <c r="V59" s="23">
        <f t="shared" ref="V59" si="404">IF(V60&lt;&gt;"",V60,U59)</f>
        <v>0.03</v>
      </c>
      <c r="W59" s="23">
        <f t="shared" ref="W59" si="405">IF(W60&lt;&gt;"",W60,V59)</f>
        <v>0.03</v>
      </c>
      <c r="X59" s="23">
        <f t="shared" ref="X59" si="406">IF(X60&lt;&gt;"",X60,W59)</f>
        <v>0.03</v>
      </c>
      <c r="Y59" s="23">
        <f t="shared" ref="Y59" si="407">IF(Y60&lt;&gt;"",Y60,X59)</f>
        <v>0.03</v>
      </c>
      <c r="Z59" s="23">
        <f t="shared" ref="Z59" si="408">IF(Z60&lt;&gt;"",Z60,Y59)</f>
        <v>0.03</v>
      </c>
      <c r="AA59" s="23">
        <f t="shared" ref="AA59" si="409">IF(AA60&lt;&gt;"",AA60,Z59)</f>
        <v>0.03</v>
      </c>
      <c r="AB59" s="23">
        <f t="shared" ref="AB59" si="410">IF(AB60&lt;&gt;"",AB60,AA59)</f>
        <v>0.03</v>
      </c>
      <c r="AC59" s="23">
        <f t="shared" ref="AC59" si="411">IF(AC60&lt;&gt;"",AC60,AB59)</f>
        <v>0.03</v>
      </c>
      <c r="AD59" s="23">
        <f t="shared" ref="AD59" si="412">IF(AD60&lt;&gt;"",AD60,AC59)</f>
        <v>0.03</v>
      </c>
      <c r="AE59" s="23">
        <f t="shared" ref="AE59" si="413">IF(AE60&lt;&gt;"",AE60,AD59)</f>
        <v>0.03</v>
      </c>
      <c r="AF59" s="23">
        <f t="shared" ref="AF59" si="414">IF(AF60&lt;&gt;"",AF60,AE59)</f>
        <v>0.03</v>
      </c>
      <c r="AG59" s="23">
        <f t="shared" ref="AG59" si="415">IF(AG60&lt;&gt;"",AG60,AF59)</f>
        <v>0.03</v>
      </c>
      <c r="AH59" s="23">
        <f t="shared" ref="AH59" si="416">IF(AH60&lt;&gt;"",AH60,AG59)</f>
        <v>0.03</v>
      </c>
      <c r="AI59" s="23">
        <f t="shared" ref="AI59" si="417">IF(AI60&lt;&gt;"",AI60,AH59)</f>
        <v>0.03</v>
      </c>
      <c r="AJ59" s="23">
        <f t="shared" ref="AJ59" si="418">IF(AJ60&lt;&gt;"",AJ60,AI59)</f>
        <v>0.03</v>
      </c>
      <c r="AK59" s="23">
        <f t="shared" ref="AK59" si="419">IF(AK60&lt;&gt;"",AK60,AJ59)</f>
        <v>0.03</v>
      </c>
      <c r="AL59" s="23">
        <f t="shared" ref="AL59" si="420">IF(AL60&lt;&gt;"",AL60,AK59)</f>
        <v>0.03</v>
      </c>
      <c r="AM59" s="23">
        <f t="shared" ref="AM59" si="421">IF(AM60&lt;&gt;"",AM60,AL59)</f>
        <v>0.03</v>
      </c>
      <c r="AN59" s="23">
        <f t="shared" ref="AN59" si="422">IF(AN60&lt;&gt;"",AN60,AM59)</f>
        <v>0.03</v>
      </c>
      <c r="AO59" s="23">
        <f t="shared" ref="AO59" si="423">IF(AO60&lt;&gt;"",AO60,AN59)</f>
        <v>0.03</v>
      </c>
      <c r="AP59" s="23">
        <f t="shared" ref="AP59" si="424">IF(AP60&lt;&gt;"",AP60,AO59)</f>
        <v>0.03</v>
      </c>
    </row>
    <row r="60" spans="1:42" x14ac:dyDescent="0.25">
      <c r="A60" s="24" t="s">
        <v>20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2" spans="1:42" x14ac:dyDescent="0.25">
      <c r="A62" s="22" t="str">
        <f>_xlfn.CONCAT(A58," Cost")</f>
        <v>Air Conditioning Cost</v>
      </c>
      <c r="C62" s="25">
        <f>IF(C63&lt;&gt;"",C63,'Inputs &amp; Dashboard'!C7)</f>
        <v>5000</v>
      </c>
      <c r="D62" s="25">
        <f>IF(D63&lt;&gt;"",D63,C62*(1+D59))</f>
        <v>5150</v>
      </c>
      <c r="E62" s="25">
        <f t="shared" ref="E62" si="425">IF(E63&lt;&gt;"",E63,D62*(1+E59))</f>
        <v>5304.5</v>
      </c>
      <c r="F62" s="25">
        <f t="shared" ref="F62" si="426">IF(F63&lt;&gt;"",F63,E62*(1+F59))</f>
        <v>5463.6350000000002</v>
      </c>
      <c r="G62" s="25">
        <f t="shared" ref="G62" si="427">IF(G63&lt;&gt;"",G63,F62*(1+G59))</f>
        <v>5627.5440500000004</v>
      </c>
      <c r="H62" s="25">
        <f t="shared" ref="H62" si="428">IF(H63&lt;&gt;"",H63,G62*(1+H59))</f>
        <v>5796.3703715000001</v>
      </c>
      <c r="I62" s="25">
        <f t="shared" ref="I62" si="429">IF(I63&lt;&gt;"",I63,H62*(1+I59))</f>
        <v>5970.2614826449999</v>
      </c>
      <c r="J62" s="25">
        <f t="shared" ref="J62" si="430">IF(J63&lt;&gt;"",J63,I62*(1+J59))</f>
        <v>6149.3693271243501</v>
      </c>
      <c r="K62" s="25">
        <f t="shared" ref="K62" si="431">IF(K63&lt;&gt;"",K63,J62*(1+K59))</f>
        <v>6333.8504069380806</v>
      </c>
      <c r="L62" s="25">
        <f t="shared" ref="L62" si="432">IF(L63&lt;&gt;"",L63,K62*(1+L59))</f>
        <v>6523.865919146223</v>
      </c>
      <c r="M62" s="25">
        <f t="shared" ref="M62" si="433">IF(M63&lt;&gt;"",M63,L62*(1+M59))</f>
        <v>6719.5818967206096</v>
      </c>
      <c r="N62" s="25">
        <f t="shared" ref="N62" si="434">IF(N63&lt;&gt;"",N63,M62*(1+N59))</f>
        <v>6921.1693536222283</v>
      </c>
      <c r="O62" s="25">
        <f t="shared" ref="O62" si="435">IF(O63&lt;&gt;"",O63,N62*(1+O59))</f>
        <v>7128.8044342308949</v>
      </c>
      <c r="P62" s="25">
        <f t="shared" ref="P62" si="436">IF(P63&lt;&gt;"",P63,O62*(1+P59))</f>
        <v>7342.6685672578224</v>
      </c>
      <c r="Q62" s="25">
        <f t="shared" ref="Q62" si="437">IF(Q63&lt;&gt;"",Q63,P62*(1+Q59))</f>
        <v>7562.9486242755574</v>
      </c>
      <c r="R62" s="25">
        <f t="shared" ref="R62" si="438">IF(R63&lt;&gt;"",R63,Q62*(1+R59))</f>
        <v>7789.8370830038248</v>
      </c>
      <c r="S62" s="25">
        <f t="shared" ref="S62" si="439">IF(S63&lt;&gt;"",S63,R62*(1+S59))</f>
        <v>8023.53219549394</v>
      </c>
      <c r="T62" s="25">
        <f t="shared" ref="T62" si="440">IF(T63&lt;&gt;"",T63,S62*(1+T59))</f>
        <v>8264.2381613587586</v>
      </c>
      <c r="U62" s="25">
        <f t="shared" ref="U62" si="441">IF(U63&lt;&gt;"",U63,T62*(1+U59))</f>
        <v>8512.1653061995221</v>
      </c>
      <c r="V62" s="25">
        <f t="shared" ref="V62" si="442">IF(V63&lt;&gt;"",V63,U62*(1+V59))</f>
        <v>8767.5302653855088</v>
      </c>
      <c r="W62" s="25">
        <f t="shared" ref="W62" si="443">IF(W63&lt;&gt;"",W63,V62*(1+W59))</f>
        <v>9030.5561733470749</v>
      </c>
      <c r="X62" s="25">
        <f t="shared" ref="X62" si="444">IF(X63&lt;&gt;"",X63,W62*(1+X59))</f>
        <v>9301.4728585474877</v>
      </c>
      <c r="Y62" s="25">
        <f t="shared" ref="Y62" si="445">IF(Y63&lt;&gt;"",Y63,X62*(1+Y59))</f>
        <v>9580.5170443039133</v>
      </c>
      <c r="Z62" s="25">
        <f t="shared" ref="Z62" si="446">IF(Z63&lt;&gt;"",Z63,Y62*(1+Z59))</f>
        <v>9867.9325556330314</v>
      </c>
      <c r="AA62" s="25">
        <f t="shared" ref="AA62" si="447">IF(AA63&lt;&gt;"",AA63,Z62*(1+AA59))</f>
        <v>10163.970532302023</v>
      </c>
      <c r="AB62" s="25">
        <f t="shared" ref="AB62" si="448">IF(AB63&lt;&gt;"",AB63,AA62*(1+AB59))</f>
        <v>10468.889648271084</v>
      </c>
      <c r="AC62" s="25">
        <f t="shared" ref="AC62" si="449">IF(AC63&lt;&gt;"",AC63,AB62*(1+AC59))</f>
        <v>10782.956337719217</v>
      </c>
      <c r="AD62" s="25">
        <f t="shared" ref="AD62" si="450">IF(AD63&lt;&gt;"",AD63,AC62*(1+AD59))</f>
        <v>11106.445027850794</v>
      </c>
      <c r="AE62" s="25">
        <f t="shared" ref="AE62" si="451">IF(AE63&lt;&gt;"",AE63,AD62*(1+AE59))</f>
        <v>11439.638378686317</v>
      </c>
      <c r="AF62" s="25">
        <f t="shared" ref="AF62" si="452">IF(AF63&lt;&gt;"",AF63,AE62*(1+AF59))</f>
        <v>11782.827530046907</v>
      </c>
      <c r="AG62" s="25">
        <f t="shared" ref="AG62" si="453">IF(AG63&lt;&gt;"",AG63,AF62*(1+AG59))</f>
        <v>12136.312355948314</v>
      </c>
      <c r="AH62" s="25">
        <f t="shared" ref="AH62" si="454">IF(AH63&lt;&gt;"",AH63,AG62*(1+AH59))</f>
        <v>12500.401726626764</v>
      </c>
      <c r="AI62" s="25">
        <f t="shared" ref="AI62" si="455">IF(AI63&lt;&gt;"",AI63,AH62*(1+AI59))</f>
        <v>12875.413778425567</v>
      </c>
      <c r="AJ62" s="25">
        <f t="shared" ref="AJ62" si="456">IF(AJ63&lt;&gt;"",AJ63,AI62*(1+AJ59))</f>
        <v>13261.676191778335</v>
      </c>
      <c r="AK62" s="25">
        <f t="shared" ref="AK62" si="457">IF(AK63&lt;&gt;"",AK63,AJ62*(1+AK59))</f>
        <v>13659.526477531686</v>
      </c>
      <c r="AL62" s="25">
        <f t="shared" ref="AL62" si="458">IF(AL63&lt;&gt;"",AL63,AK62*(1+AL59))</f>
        <v>14069.312271857638</v>
      </c>
      <c r="AM62" s="25">
        <f t="shared" ref="AM62" si="459">IF(AM63&lt;&gt;"",AM63,AL62*(1+AM59))</f>
        <v>14491.391640013368</v>
      </c>
      <c r="AN62" s="25">
        <f t="shared" ref="AN62" si="460">IF(AN63&lt;&gt;"",AN63,AM62*(1+AN59))</f>
        <v>14926.133389213768</v>
      </c>
      <c r="AO62" s="25">
        <f t="shared" ref="AO62" si="461">IF(AO63&lt;&gt;"",AO63,AN62*(1+AO59))</f>
        <v>15373.917390890181</v>
      </c>
      <c r="AP62" s="25">
        <f t="shared" ref="AP62" si="462">IF(AP63&lt;&gt;"",AP63,AO62*(1+AP59))</f>
        <v>15835.134912616886</v>
      </c>
    </row>
    <row r="63" spans="1:42" x14ac:dyDescent="0.25">
      <c r="A63" s="24" t="str">
        <f>_xlfn.CONCAT(A58, " Cost Override")</f>
        <v>Air Conditioning Cost Override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5" spans="1:42" x14ac:dyDescent="0.25">
      <c r="A65" s="22" t="str">
        <f>_xlfn.CONCAT(A58," Age in Years")</f>
        <v>Air Conditioning Age in Years</v>
      </c>
      <c r="C65" s="26">
        <f>IF(C66&lt;&gt;"",C66,IF('Inputs &amp; Dashboard'!E7&gt;=C68,0,'Inputs &amp; Dashboard'!E7))</f>
        <v>0</v>
      </c>
      <c r="D65" s="26">
        <f>IF(D66&lt;&gt;"",D66,IF(C65+1&gt;=D68,0,C65+1))</f>
        <v>1</v>
      </c>
      <c r="E65" s="26">
        <f t="shared" ref="E65" si="463">IF(E66&lt;&gt;"",E66,IF(D65+1&gt;=E68,0,D65+1))</f>
        <v>2</v>
      </c>
      <c r="F65" s="26">
        <f t="shared" ref="F65" si="464">IF(F66&lt;&gt;"",F66,IF(E65+1&gt;=F68,0,E65+1))</f>
        <v>3</v>
      </c>
      <c r="G65" s="26">
        <f t="shared" ref="G65" si="465">IF(G66&lt;&gt;"",G66,IF(F65+1&gt;=G68,0,F65+1))</f>
        <v>4</v>
      </c>
      <c r="H65" s="26">
        <f t="shared" ref="H65" si="466">IF(H66&lt;&gt;"",H66,IF(G65+1&gt;=H68,0,G65+1))</f>
        <v>5</v>
      </c>
      <c r="I65" s="26">
        <f t="shared" ref="I65" si="467">IF(I66&lt;&gt;"",I66,IF(H65+1&gt;=I68,0,H65+1))</f>
        <v>6</v>
      </c>
      <c r="J65" s="26">
        <f t="shared" ref="J65" si="468">IF(J66&lt;&gt;"",J66,IF(I65+1&gt;=J68,0,I65+1))</f>
        <v>7</v>
      </c>
      <c r="K65" s="26">
        <f t="shared" ref="K65" si="469">IF(K66&lt;&gt;"",K66,IF(J65+1&gt;=K68,0,J65+1))</f>
        <v>8</v>
      </c>
      <c r="L65" s="26">
        <f t="shared" ref="L65" si="470">IF(L66&lt;&gt;"",L66,IF(K65+1&gt;=L68,0,K65+1))</f>
        <v>9</v>
      </c>
      <c r="M65" s="26">
        <f t="shared" ref="M65" si="471">IF(M66&lt;&gt;"",M66,IF(L65+1&gt;=M68,0,L65+1))</f>
        <v>0</v>
      </c>
      <c r="N65" s="26">
        <f t="shared" ref="N65" si="472">IF(N66&lt;&gt;"",N66,IF(M65+1&gt;=N68,0,M65+1))</f>
        <v>1</v>
      </c>
      <c r="O65" s="26">
        <f t="shared" ref="O65" si="473">IF(O66&lt;&gt;"",O66,IF(N65+1&gt;=O68,0,N65+1))</f>
        <v>2</v>
      </c>
      <c r="P65" s="26">
        <f t="shared" ref="P65" si="474">IF(P66&lt;&gt;"",P66,IF(O65+1&gt;=P68,0,O65+1))</f>
        <v>3</v>
      </c>
      <c r="Q65" s="26">
        <f t="shared" ref="Q65" si="475">IF(Q66&lt;&gt;"",Q66,IF(P65+1&gt;=Q68,0,P65+1))</f>
        <v>4</v>
      </c>
      <c r="R65" s="26">
        <f t="shared" ref="R65" si="476">IF(R66&lt;&gt;"",R66,IF(Q65+1&gt;=R68,0,Q65+1))</f>
        <v>5</v>
      </c>
      <c r="S65" s="26">
        <f t="shared" ref="S65" si="477">IF(S66&lt;&gt;"",S66,IF(R65+1&gt;=S68,0,R65+1))</f>
        <v>6</v>
      </c>
      <c r="T65" s="26">
        <f t="shared" ref="T65" si="478">IF(T66&lt;&gt;"",T66,IF(S65+1&gt;=T68,0,S65+1))</f>
        <v>7</v>
      </c>
      <c r="U65" s="26">
        <f t="shared" ref="U65" si="479">IF(U66&lt;&gt;"",U66,IF(T65+1&gt;=U68,0,T65+1))</f>
        <v>8</v>
      </c>
      <c r="V65" s="26">
        <f t="shared" ref="V65" si="480">IF(V66&lt;&gt;"",V66,IF(U65+1&gt;=V68,0,U65+1))</f>
        <v>9</v>
      </c>
      <c r="W65" s="26">
        <f t="shared" ref="W65" si="481">IF(W66&lt;&gt;"",W66,IF(V65+1&gt;=W68,0,V65+1))</f>
        <v>0</v>
      </c>
      <c r="X65" s="26">
        <f t="shared" ref="X65" si="482">IF(X66&lt;&gt;"",X66,IF(W65+1&gt;=X68,0,W65+1))</f>
        <v>1</v>
      </c>
      <c r="Y65" s="26">
        <f t="shared" ref="Y65" si="483">IF(Y66&lt;&gt;"",Y66,IF(X65+1&gt;=Y68,0,X65+1))</f>
        <v>2</v>
      </c>
      <c r="Z65" s="26">
        <f t="shared" ref="Z65" si="484">IF(Z66&lt;&gt;"",Z66,IF(Y65+1&gt;=Z68,0,Y65+1))</f>
        <v>3</v>
      </c>
      <c r="AA65" s="26">
        <f t="shared" ref="AA65" si="485">IF(AA66&lt;&gt;"",AA66,IF(Z65+1&gt;=AA68,0,Z65+1))</f>
        <v>4</v>
      </c>
      <c r="AB65" s="26">
        <f t="shared" ref="AB65" si="486">IF(AB66&lt;&gt;"",AB66,IF(AA65+1&gt;=AB68,0,AA65+1))</f>
        <v>5</v>
      </c>
      <c r="AC65" s="26">
        <f t="shared" ref="AC65" si="487">IF(AC66&lt;&gt;"",AC66,IF(AB65+1&gt;=AC68,0,AB65+1))</f>
        <v>6</v>
      </c>
      <c r="AD65" s="26">
        <f t="shared" ref="AD65" si="488">IF(AD66&lt;&gt;"",AD66,IF(AC65+1&gt;=AD68,0,AC65+1))</f>
        <v>7</v>
      </c>
      <c r="AE65" s="26">
        <f t="shared" ref="AE65" si="489">IF(AE66&lt;&gt;"",AE66,IF(AD65+1&gt;=AE68,0,AD65+1))</f>
        <v>8</v>
      </c>
      <c r="AF65" s="26">
        <f t="shared" ref="AF65" si="490">IF(AF66&lt;&gt;"",AF66,IF(AE65+1&gt;=AF68,0,AE65+1))</f>
        <v>9</v>
      </c>
      <c r="AG65" s="26">
        <f t="shared" ref="AG65" si="491">IF(AG66&lt;&gt;"",AG66,IF(AF65+1&gt;=AG68,0,AF65+1))</f>
        <v>0</v>
      </c>
      <c r="AH65" s="26">
        <f t="shared" ref="AH65" si="492">IF(AH66&lt;&gt;"",AH66,IF(AG65+1&gt;=AH68,0,AG65+1))</f>
        <v>1</v>
      </c>
      <c r="AI65" s="26">
        <f t="shared" ref="AI65" si="493">IF(AI66&lt;&gt;"",AI66,IF(AH65+1&gt;=AI68,0,AH65+1))</f>
        <v>2</v>
      </c>
      <c r="AJ65" s="26">
        <f t="shared" ref="AJ65" si="494">IF(AJ66&lt;&gt;"",AJ66,IF(AI65+1&gt;=AJ68,0,AI65+1))</f>
        <v>3</v>
      </c>
      <c r="AK65" s="26">
        <f t="shared" ref="AK65" si="495">IF(AK66&lt;&gt;"",AK66,IF(AJ65+1&gt;=AK68,0,AJ65+1))</f>
        <v>4</v>
      </c>
      <c r="AL65" s="26">
        <f t="shared" ref="AL65" si="496">IF(AL66&lt;&gt;"",AL66,IF(AK65+1&gt;=AL68,0,AK65+1))</f>
        <v>5</v>
      </c>
      <c r="AM65" s="26">
        <f t="shared" ref="AM65" si="497">IF(AM66&lt;&gt;"",AM66,IF(AL65+1&gt;=AM68,0,AL65+1))</f>
        <v>6</v>
      </c>
      <c r="AN65" s="26">
        <f t="shared" ref="AN65" si="498">IF(AN66&lt;&gt;"",AN66,IF(AM65+1&gt;=AN68,0,AM65+1))</f>
        <v>7</v>
      </c>
      <c r="AO65" s="26">
        <f t="shared" ref="AO65" si="499">IF(AO66&lt;&gt;"",AO66,IF(AN65+1&gt;=AO68,0,AN65+1))</f>
        <v>8</v>
      </c>
      <c r="AP65" s="26">
        <f t="shared" ref="AP65" si="500">IF(AP66&lt;&gt;"",AP66,IF(AO65+1&gt;=AP68,0,AO65+1))</f>
        <v>9</v>
      </c>
    </row>
    <row r="66" spans="1:42" x14ac:dyDescent="0.25">
      <c r="A66" s="24" t="str">
        <f>_xlfn.CONCAT(A58, " Age in Years Override")</f>
        <v>Air Conditioning Age in Years Override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8" spans="1:42" x14ac:dyDescent="0.25">
      <c r="A68" s="22" t="str">
        <f>_xlfn.CONCAT(A58," Frequency in Years")</f>
        <v>Air Conditioning Frequency in Years</v>
      </c>
      <c r="C68" s="26">
        <f>IF(C69&lt;&gt;"",C69,'Inputs &amp; Dashboard'!D7)</f>
        <v>10</v>
      </c>
      <c r="D68" s="26">
        <f>IF(D69&lt;&gt;"",D69,C68)</f>
        <v>10</v>
      </c>
      <c r="E68" s="26">
        <f t="shared" ref="E68" si="501">IF(E69&lt;&gt;"",E69,D68)</f>
        <v>10</v>
      </c>
      <c r="F68" s="26">
        <f t="shared" ref="F68" si="502">IF(F69&lt;&gt;"",F69,E68)</f>
        <v>10</v>
      </c>
      <c r="G68" s="26">
        <f t="shared" ref="G68" si="503">IF(G69&lt;&gt;"",G69,F68)</f>
        <v>10</v>
      </c>
      <c r="H68" s="26">
        <f t="shared" ref="H68" si="504">IF(H69&lt;&gt;"",H69,G68)</f>
        <v>10</v>
      </c>
      <c r="I68" s="26">
        <f t="shared" ref="I68" si="505">IF(I69&lt;&gt;"",I69,H68)</f>
        <v>10</v>
      </c>
      <c r="J68" s="26">
        <f t="shared" ref="J68" si="506">IF(J69&lt;&gt;"",J69,I68)</f>
        <v>10</v>
      </c>
      <c r="K68" s="26">
        <f t="shared" ref="K68" si="507">IF(K69&lt;&gt;"",K69,J68)</f>
        <v>10</v>
      </c>
      <c r="L68" s="26">
        <f t="shared" ref="L68" si="508">IF(L69&lt;&gt;"",L69,K68)</f>
        <v>10</v>
      </c>
      <c r="M68" s="26">
        <f t="shared" ref="M68" si="509">IF(M69&lt;&gt;"",M69,L68)</f>
        <v>10</v>
      </c>
      <c r="N68" s="26">
        <f t="shared" ref="N68" si="510">IF(N69&lt;&gt;"",N69,M68)</f>
        <v>10</v>
      </c>
      <c r="O68" s="26">
        <f t="shared" ref="O68" si="511">IF(O69&lt;&gt;"",O69,N68)</f>
        <v>10</v>
      </c>
      <c r="P68" s="26">
        <f t="shared" ref="P68" si="512">IF(P69&lt;&gt;"",P69,O68)</f>
        <v>10</v>
      </c>
      <c r="Q68" s="26">
        <f t="shared" ref="Q68" si="513">IF(Q69&lt;&gt;"",Q69,P68)</f>
        <v>10</v>
      </c>
      <c r="R68" s="26">
        <f t="shared" ref="R68" si="514">IF(R69&lt;&gt;"",R69,Q68)</f>
        <v>10</v>
      </c>
      <c r="S68" s="26">
        <f t="shared" ref="S68" si="515">IF(S69&lt;&gt;"",S69,R68)</f>
        <v>10</v>
      </c>
      <c r="T68" s="26">
        <f t="shared" ref="T68" si="516">IF(T69&lt;&gt;"",T69,S68)</f>
        <v>10</v>
      </c>
      <c r="U68" s="26">
        <f t="shared" ref="U68" si="517">IF(U69&lt;&gt;"",U69,T68)</f>
        <v>10</v>
      </c>
      <c r="V68" s="26">
        <f t="shared" ref="V68" si="518">IF(V69&lt;&gt;"",V69,U68)</f>
        <v>10</v>
      </c>
      <c r="W68" s="26">
        <f t="shared" ref="W68" si="519">IF(W69&lt;&gt;"",W69,V68)</f>
        <v>10</v>
      </c>
      <c r="X68" s="26">
        <f t="shared" ref="X68" si="520">IF(X69&lt;&gt;"",X69,W68)</f>
        <v>10</v>
      </c>
      <c r="Y68" s="26">
        <f t="shared" ref="Y68" si="521">IF(Y69&lt;&gt;"",Y69,X68)</f>
        <v>10</v>
      </c>
      <c r="Z68" s="26">
        <f t="shared" ref="Z68" si="522">IF(Z69&lt;&gt;"",Z69,Y68)</f>
        <v>10</v>
      </c>
      <c r="AA68" s="26">
        <f t="shared" ref="AA68" si="523">IF(AA69&lt;&gt;"",AA69,Z68)</f>
        <v>10</v>
      </c>
      <c r="AB68" s="26">
        <f t="shared" ref="AB68" si="524">IF(AB69&lt;&gt;"",AB69,AA68)</f>
        <v>10</v>
      </c>
      <c r="AC68" s="26">
        <f t="shared" ref="AC68" si="525">IF(AC69&lt;&gt;"",AC69,AB68)</f>
        <v>10</v>
      </c>
      <c r="AD68" s="26">
        <f t="shared" ref="AD68" si="526">IF(AD69&lt;&gt;"",AD69,AC68)</f>
        <v>10</v>
      </c>
      <c r="AE68" s="26">
        <f t="shared" ref="AE68" si="527">IF(AE69&lt;&gt;"",AE69,AD68)</f>
        <v>10</v>
      </c>
      <c r="AF68" s="26">
        <f t="shared" ref="AF68" si="528">IF(AF69&lt;&gt;"",AF69,AE68)</f>
        <v>10</v>
      </c>
      <c r="AG68" s="26">
        <f t="shared" ref="AG68" si="529">IF(AG69&lt;&gt;"",AG69,AF68)</f>
        <v>10</v>
      </c>
      <c r="AH68" s="26">
        <f t="shared" ref="AH68" si="530">IF(AH69&lt;&gt;"",AH69,AG68)</f>
        <v>10</v>
      </c>
      <c r="AI68" s="26">
        <f t="shared" ref="AI68" si="531">IF(AI69&lt;&gt;"",AI69,AH68)</f>
        <v>10</v>
      </c>
      <c r="AJ68" s="26">
        <f t="shared" ref="AJ68" si="532">IF(AJ69&lt;&gt;"",AJ69,AI68)</f>
        <v>10</v>
      </c>
      <c r="AK68" s="26">
        <f t="shared" ref="AK68" si="533">IF(AK69&lt;&gt;"",AK69,AJ68)</f>
        <v>10</v>
      </c>
      <c r="AL68" s="26">
        <f t="shared" ref="AL68" si="534">IF(AL69&lt;&gt;"",AL69,AK68)</f>
        <v>10</v>
      </c>
      <c r="AM68" s="26">
        <f t="shared" ref="AM68" si="535">IF(AM69&lt;&gt;"",AM69,AL68)</f>
        <v>10</v>
      </c>
      <c r="AN68" s="26">
        <f t="shared" ref="AN68" si="536">IF(AN69&lt;&gt;"",AN69,AM68)</f>
        <v>10</v>
      </c>
      <c r="AO68" s="26">
        <f t="shared" ref="AO68" si="537">IF(AO69&lt;&gt;"",AO69,AN68)</f>
        <v>10</v>
      </c>
      <c r="AP68" s="26">
        <f t="shared" ref="AP68" si="538">IF(AP69&lt;&gt;"",AP69,AO68)</f>
        <v>10</v>
      </c>
    </row>
    <row r="69" spans="1:42" x14ac:dyDescent="0.25">
      <c r="A69" s="24" t="str">
        <f>_xlfn.CONCAT(A58, " Frequency in Years Override")</f>
        <v>Air Conditioning Frequency in Years Override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1" spans="1:42" x14ac:dyDescent="0.25">
      <c r="A71" s="22" t="str">
        <f>_xlfn.CONCAT("Replaced ",A58)</f>
        <v>Replaced Air Conditioning</v>
      </c>
      <c r="C71" s="2" t="b">
        <f>IF(C72&lt;&gt;"",C72,IF('Inputs &amp; Dashboard'!E7=0,FALSE,IF(Overrides!C65=0,TRUE,FALSE)))</f>
        <v>0</v>
      </c>
      <c r="D71" s="2" t="b">
        <f>IF(D72&lt;&gt;"",D72,IF(Overrides!D65=0,TRUE,FALSE))</f>
        <v>0</v>
      </c>
      <c r="E71" s="2" t="b">
        <f>IF(E72&lt;&gt;"",E72,IF(Overrides!E65=0,TRUE,FALSE))</f>
        <v>0</v>
      </c>
      <c r="F71" s="2" t="b">
        <f>IF(F72&lt;&gt;"",F72,IF(Overrides!F65=0,TRUE,FALSE))</f>
        <v>0</v>
      </c>
      <c r="G71" s="2" t="b">
        <f>IF(G72&lt;&gt;"",G72,IF(Overrides!G65=0,TRUE,FALSE))</f>
        <v>0</v>
      </c>
      <c r="H71" s="2" t="b">
        <f>IF(H72&lt;&gt;"",H72,IF(Overrides!H65=0,TRUE,FALSE))</f>
        <v>0</v>
      </c>
      <c r="I71" s="2" t="b">
        <f>IF(I72&lt;&gt;"",I72,IF(Overrides!I65=0,TRUE,FALSE))</f>
        <v>0</v>
      </c>
      <c r="J71" s="2" t="b">
        <f>IF(J72&lt;&gt;"",J72,IF(Overrides!J65=0,TRUE,FALSE))</f>
        <v>0</v>
      </c>
      <c r="K71" s="2" t="b">
        <f>IF(K72&lt;&gt;"",K72,IF(Overrides!K65=0,TRUE,FALSE))</f>
        <v>0</v>
      </c>
      <c r="L71" s="2" t="b">
        <f>IF(L72&lt;&gt;"",L72,IF(Overrides!L65=0,TRUE,FALSE))</f>
        <v>0</v>
      </c>
      <c r="M71" s="2" t="b">
        <f>IF(M72&lt;&gt;"",M72,IF(Overrides!M65=0,TRUE,FALSE))</f>
        <v>1</v>
      </c>
      <c r="N71" s="2" t="b">
        <f>IF(N72&lt;&gt;"",N72,IF(Overrides!N65=0,TRUE,FALSE))</f>
        <v>0</v>
      </c>
      <c r="O71" s="2" t="b">
        <f>IF(O72&lt;&gt;"",O72,IF(Overrides!O65=0,TRUE,FALSE))</f>
        <v>0</v>
      </c>
      <c r="P71" s="2" t="b">
        <f>IF(P72&lt;&gt;"",P72,IF(Overrides!P65=0,TRUE,FALSE))</f>
        <v>0</v>
      </c>
      <c r="Q71" s="2" t="b">
        <f>IF(Q72&lt;&gt;"",Q72,IF(Overrides!Q65=0,TRUE,FALSE))</f>
        <v>0</v>
      </c>
      <c r="R71" s="2" t="b">
        <f>IF(R72&lt;&gt;"",R72,IF(Overrides!R65=0,TRUE,FALSE))</f>
        <v>0</v>
      </c>
      <c r="S71" s="2" t="b">
        <f>IF(S72&lt;&gt;"",S72,IF(Overrides!S65=0,TRUE,FALSE))</f>
        <v>0</v>
      </c>
      <c r="T71" s="2" t="b">
        <f>IF(T72&lt;&gt;"",T72,IF(Overrides!T65=0,TRUE,FALSE))</f>
        <v>0</v>
      </c>
      <c r="U71" s="2" t="b">
        <f>IF(U72&lt;&gt;"",U72,IF(Overrides!U65=0,TRUE,FALSE))</f>
        <v>0</v>
      </c>
      <c r="V71" s="2" t="b">
        <f>IF(V72&lt;&gt;"",V72,IF(Overrides!V65=0,TRUE,FALSE))</f>
        <v>0</v>
      </c>
      <c r="W71" s="2" t="b">
        <f>IF(W72&lt;&gt;"",W72,IF(Overrides!W65=0,TRUE,FALSE))</f>
        <v>1</v>
      </c>
      <c r="X71" s="2" t="b">
        <f>IF(X72&lt;&gt;"",X72,IF(Overrides!X65=0,TRUE,FALSE))</f>
        <v>0</v>
      </c>
      <c r="Y71" s="2" t="b">
        <f>IF(Y72&lt;&gt;"",Y72,IF(Overrides!Y65=0,TRUE,FALSE))</f>
        <v>0</v>
      </c>
      <c r="Z71" s="2" t="b">
        <f>IF(Z72&lt;&gt;"",Z72,IF(Overrides!Z65=0,TRUE,FALSE))</f>
        <v>0</v>
      </c>
      <c r="AA71" s="2" t="b">
        <f>IF(AA72&lt;&gt;"",AA72,IF(Overrides!AA65=0,TRUE,FALSE))</f>
        <v>0</v>
      </c>
      <c r="AB71" s="2" t="b">
        <f>IF(AB72&lt;&gt;"",AB72,IF(Overrides!AB65=0,TRUE,FALSE))</f>
        <v>0</v>
      </c>
      <c r="AC71" s="2" t="b">
        <f>IF(AC72&lt;&gt;"",AC72,IF(Overrides!AC65=0,TRUE,FALSE))</f>
        <v>0</v>
      </c>
      <c r="AD71" s="2" t="b">
        <f>IF(AD72&lt;&gt;"",AD72,IF(Overrides!AD65=0,TRUE,FALSE))</f>
        <v>0</v>
      </c>
      <c r="AE71" s="2" t="b">
        <f>IF(AE72&lt;&gt;"",AE72,IF(Overrides!AE65=0,TRUE,FALSE))</f>
        <v>0</v>
      </c>
      <c r="AF71" s="2" t="b">
        <f>IF(AF72&lt;&gt;"",AF72,IF(Overrides!AF65=0,TRUE,FALSE))</f>
        <v>0</v>
      </c>
      <c r="AG71" s="2" t="b">
        <f>IF(AG72&lt;&gt;"",AG72,IF(Overrides!AG65=0,TRUE,FALSE))</f>
        <v>1</v>
      </c>
      <c r="AH71" s="2" t="b">
        <f>IF(AH72&lt;&gt;"",AH72,IF(Overrides!AH65=0,TRUE,FALSE))</f>
        <v>0</v>
      </c>
      <c r="AI71" s="2" t="b">
        <f>IF(AI72&lt;&gt;"",AI72,IF(Overrides!AI65=0,TRUE,FALSE))</f>
        <v>0</v>
      </c>
      <c r="AJ71" s="2" t="b">
        <f>IF(AJ72&lt;&gt;"",AJ72,IF(Overrides!AJ65=0,TRUE,FALSE))</f>
        <v>0</v>
      </c>
      <c r="AK71" s="2" t="b">
        <f>IF(AK72&lt;&gt;"",AK72,IF(Overrides!AK65=0,TRUE,FALSE))</f>
        <v>0</v>
      </c>
      <c r="AL71" s="2" t="b">
        <f>IF(AL72&lt;&gt;"",AL72,IF(Overrides!AL65=0,TRUE,FALSE))</f>
        <v>0</v>
      </c>
      <c r="AM71" s="2" t="b">
        <f>IF(AM72&lt;&gt;"",AM72,IF(Overrides!AM65=0,TRUE,FALSE))</f>
        <v>0</v>
      </c>
      <c r="AN71" s="2" t="b">
        <f>IF(AN72&lt;&gt;"",AN72,IF(Overrides!AN65=0,TRUE,FALSE))</f>
        <v>0</v>
      </c>
      <c r="AO71" s="2" t="b">
        <f>IF(AO72&lt;&gt;"",AO72,IF(Overrides!AO65=0,TRUE,FALSE))</f>
        <v>0</v>
      </c>
      <c r="AP71" s="2" t="b">
        <f>IF(AP72&lt;&gt;"",AP72,IF(Overrides!AP65=0,TRUE,FALSE))</f>
        <v>0</v>
      </c>
    </row>
    <row r="72" spans="1:42" x14ac:dyDescent="0.25">
      <c r="A72" s="27" t="str">
        <f>_xlfn.CONCAT("Replaced ",A59," Override")</f>
        <v>Replaced Inflation Rate Override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4" spans="1:42" x14ac:dyDescent="0.25">
      <c r="A74" s="22" t="str">
        <f>_xlfn.CONCAT("Spent on ",A58)</f>
        <v>Spent on Air Conditioning</v>
      </c>
      <c r="C74" s="25">
        <f>IF(C75&lt;&gt;"",C75,IF(C71=TRUE,C62,0))</f>
        <v>0</v>
      </c>
      <c r="D74" s="25">
        <f t="shared" ref="D74" si="539">IF(D75&lt;&gt;"",D75,IF(D71=TRUE,D62,0))</f>
        <v>0</v>
      </c>
      <c r="E74" s="25">
        <f t="shared" ref="E74" si="540">IF(E75&lt;&gt;"",E75,IF(E71=TRUE,E62,0))</f>
        <v>0</v>
      </c>
      <c r="F74" s="25">
        <f t="shared" ref="F74" si="541">IF(F75&lt;&gt;"",F75,IF(F71=TRUE,F62,0))</f>
        <v>0</v>
      </c>
      <c r="G74" s="25">
        <f t="shared" ref="G74" si="542">IF(G75&lt;&gt;"",G75,IF(G71=TRUE,G62,0))</f>
        <v>0</v>
      </c>
      <c r="H74" s="25">
        <f t="shared" ref="H74" si="543">IF(H75&lt;&gt;"",H75,IF(H71=TRUE,H62,0))</f>
        <v>0</v>
      </c>
      <c r="I74" s="25">
        <f t="shared" ref="I74" si="544">IF(I75&lt;&gt;"",I75,IF(I71=TRUE,I62,0))</f>
        <v>0</v>
      </c>
      <c r="J74" s="25">
        <f t="shared" ref="J74" si="545">IF(J75&lt;&gt;"",J75,IF(J71=TRUE,J62,0))</f>
        <v>0</v>
      </c>
      <c r="K74" s="25">
        <f t="shared" ref="K74" si="546">IF(K75&lt;&gt;"",K75,IF(K71=TRUE,K62,0))</f>
        <v>0</v>
      </c>
      <c r="L74" s="25">
        <f t="shared" ref="L74" si="547">IF(L75&lt;&gt;"",L75,IF(L71=TRUE,L62,0))</f>
        <v>0</v>
      </c>
      <c r="M74" s="25">
        <f t="shared" ref="M74" si="548">IF(M75&lt;&gt;"",M75,IF(M71=TRUE,M62,0))</f>
        <v>6719.5818967206096</v>
      </c>
      <c r="N74" s="25">
        <f t="shared" ref="N74" si="549">IF(N75&lt;&gt;"",N75,IF(N71=TRUE,N62,0))</f>
        <v>0</v>
      </c>
      <c r="O74" s="25">
        <f t="shared" ref="O74" si="550">IF(O75&lt;&gt;"",O75,IF(O71=TRUE,O62,0))</f>
        <v>0</v>
      </c>
      <c r="P74" s="25">
        <f t="shared" ref="P74" si="551">IF(P75&lt;&gt;"",P75,IF(P71=TRUE,P62,0))</f>
        <v>0</v>
      </c>
      <c r="Q74" s="25">
        <f t="shared" ref="Q74" si="552">IF(Q75&lt;&gt;"",Q75,IF(Q71=TRUE,Q62,0))</f>
        <v>0</v>
      </c>
      <c r="R74" s="25">
        <f t="shared" ref="R74" si="553">IF(R75&lt;&gt;"",R75,IF(R71=TRUE,R62,0))</f>
        <v>0</v>
      </c>
      <c r="S74" s="25">
        <f t="shared" ref="S74" si="554">IF(S75&lt;&gt;"",S75,IF(S71=TRUE,S62,0))</f>
        <v>0</v>
      </c>
      <c r="T74" s="25">
        <f t="shared" ref="T74" si="555">IF(T75&lt;&gt;"",T75,IF(T71=TRUE,T62,0))</f>
        <v>0</v>
      </c>
      <c r="U74" s="25">
        <f t="shared" ref="U74" si="556">IF(U75&lt;&gt;"",U75,IF(U71=TRUE,U62,0))</f>
        <v>0</v>
      </c>
      <c r="V74" s="25">
        <f t="shared" ref="V74" si="557">IF(V75&lt;&gt;"",V75,IF(V71=TRUE,V62,0))</f>
        <v>0</v>
      </c>
      <c r="W74" s="25">
        <f t="shared" ref="W74" si="558">IF(W75&lt;&gt;"",W75,IF(W71=TRUE,W62,0))</f>
        <v>9030.5561733470749</v>
      </c>
      <c r="X74" s="25">
        <f t="shared" ref="X74" si="559">IF(X75&lt;&gt;"",X75,IF(X71=TRUE,X62,0))</f>
        <v>0</v>
      </c>
      <c r="Y74" s="25">
        <f t="shared" ref="Y74" si="560">IF(Y75&lt;&gt;"",Y75,IF(Y71=TRUE,Y62,0))</f>
        <v>0</v>
      </c>
      <c r="Z74" s="25">
        <f t="shared" ref="Z74" si="561">IF(Z75&lt;&gt;"",Z75,IF(Z71=TRUE,Z62,0))</f>
        <v>0</v>
      </c>
      <c r="AA74" s="25">
        <f t="shared" ref="AA74" si="562">IF(AA75&lt;&gt;"",AA75,IF(AA71=TRUE,AA62,0))</f>
        <v>0</v>
      </c>
      <c r="AB74" s="25">
        <f t="shared" ref="AB74" si="563">IF(AB75&lt;&gt;"",AB75,IF(AB71=TRUE,AB62,0))</f>
        <v>0</v>
      </c>
      <c r="AC74" s="25">
        <f t="shared" ref="AC74" si="564">IF(AC75&lt;&gt;"",AC75,IF(AC71=TRUE,AC62,0))</f>
        <v>0</v>
      </c>
      <c r="AD74" s="25">
        <f t="shared" ref="AD74" si="565">IF(AD75&lt;&gt;"",AD75,IF(AD71=TRUE,AD62,0))</f>
        <v>0</v>
      </c>
      <c r="AE74" s="25">
        <f t="shared" ref="AE74" si="566">IF(AE75&lt;&gt;"",AE75,IF(AE71=TRUE,AE62,0))</f>
        <v>0</v>
      </c>
      <c r="AF74" s="25">
        <f t="shared" ref="AF74" si="567">IF(AF75&lt;&gt;"",AF75,IF(AF71=TRUE,AF62,0))</f>
        <v>0</v>
      </c>
      <c r="AG74" s="25">
        <f t="shared" ref="AG74" si="568">IF(AG75&lt;&gt;"",AG75,IF(AG71=TRUE,AG62,0))</f>
        <v>12136.312355948314</v>
      </c>
      <c r="AH74" s="25">
        <f t="shared" ref="AH74" si="569">IF(AH75&lt;&gt;"",AH75,IF(AH71=TRUE,AH62,0))</f>
        <v>0</v>
      </c>
      <c r="AI74" s="25">
        <f t="shared" ref="AI74" si="570">IF(AI75&lt;&gt;"",AI75,IF(AI71=TRUE,AI62,0))</f>
        <v>0</v>
      </c>
      <c r="AJ74" s="25">
        <f t="shared" ref="AJ74" si="571">IF(AJ75&lt;&gt;"",AJ75,IF(AJ71=TRUE,AJ62,0))</f>
        <v>0</v>
      </c>
      <c r="AK74" s="25">
        <f t="shared" ref="AK74" si="572">IF(AK75&lt;&gt;"",AK75,IF(AK71=TRUE,AK62,0))</f>
        <v>0</v>
      </c>
      <c r="AL74" s="25">
        <f t="shared" ref="AL74" si="573">IF(AL75&lt;&gt;"",AL75,IF(AL71=TRUE,AL62,0))</f>
        <v>0</v>
      </c>
      <c r="AM74" s="25">
        <f t="shared" ref="AM74" si="574">IF(AM75&lt;&gt;"",AM75,IF(AM71=TRUE,AM62,0))</f>
        <v>0</v>
      </c>
      <c r="AN74" s="25">
        <f t="shared" ref="AN74" si="575">IF(AN75&lt;&gt;"",AN75,IF(AN71=TRUE,AN62,0))</f>
        <v>0</v>
      </c>
      <c r="AO74" s="25">
        <f t="shared" ref="AO74" si="576">IF(AO75&lt;&gt;"",AO75,IF(AO71=TRUE,AO62,0))</f>
        <v>0</v>
      </c>
      <c r="AP74" s="25">
        <f t="shared" ref="AP74" si="577">IF(AP75&lt;&gt;"",AP75,IF(AP71=TRUE,AP62,0))</f>
        <v>0</v>
      </c>
    </row>
    <row r="75" spans="1:42" x14ac:dyDescent="0.25">
      <c r="A75" s="27" t="str">
        <f>_xlfn.CONCAT("Spent on ",A58," Override")</f>
        <v>Spent on Air Conditioning Override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7" spans="1:42" ht="18" thickBot="1" x14ac:dyDescent="0.35">
      <c r="A77" s="21" t="str">
        <f>'Inputs &amp; Dashboard'!B8</f>
        <v>Furnace/Heat Source</v>
      </c>
      <c r="B77" s="4" t="s">
        <v>18</v>
      </c>
      <c r="C77" s="3">
        <v>1</v>
      </c>
      <c r="D77" s="3">
        <v>2</v>
      </c>
      <c r="E77" s="3">
        <v>3</v>
      </c>
      <c r="F77" s="3">
        <v>4</v>
      </c>
      <c r="G77" s="3">
        <v>5</v>
      </c>
      <c r="H77" s="3">
        <v>6</v>
      </c>
      <c r="I77" s="3">
        <v>7</v>
      </c>
      <c r="J77" s="3">
        <v>8</v>
      </c>
      <c r="K77" s="3">
        <v>9</v>
      </c>
      <c r="L77" s="3">
        <v>10</v>
      </c>
      <c r="M77" s="3">
        <v>11</v>
      </c>
      <c r="N77" s="3">
        <v>12</v>
      </c>
      <c r="O77" s="3">
        <v>13</v>
      </c>
      <c r="P77" s="3">
        <v>14</v>
      </c>
      <c r="Q77" s="3">
        <v>15</v>
      </c>
      <c r="R77" s="3">
        <v>16</v>
      </c>
      <c r="S77" s="3">
        <v>17</v>
      </c>
      <c r="T77" s="3">
        <v>18</v>
      </c>
      <c r="U77" s="3">
        <v>19</v>
      </c>
      <c r="V77" s="3">
        <v>20</v>
      </c>
      <c r="W77" s="3">
        <v>21</v>
      </c>
      <c r="X77" s="3">
        <v>22</v>
      </c>
      <c r="Y77" s="3">
        <v>23</v>
      </c>
      <c r="Z77" s="3">
        <v>24</v>
      </c>
      <c r="AA77" s="3">
        <v>25</v>
      </c>
      <c r="AB77" s="3">
        <v>26</v>
      </c>
      <c r="AC77" s="3">
        <v>27</v>
      </c>
      <c r="AD77" s="3">
        <v>28</v>
      </c>
      <c r="AE77" s="3">
        <v>29</v>
      </c>
      <c r="AF77" s="3">
        <v>30</v>
      </c>
      <c r="AG77" s="3">
        <v>31</v>
      </c>
      <c r="AH77" s="3">
        <v>32</v>
      </c>
      <c r="AI77" s="3">
        <v>33</v>
      </c>
      <c r="AJ77" s="3">
        <v>34</v>
      </c>
      <c r="AK77" s="3">
        <v>35</v>
      </c>
      <c r="AL77" s="3">
        <v>36</v>
      </c>
      <c r="AM77" s="3">
        <v>37</v>
      </c>
      <c r="AN77" s="3">
        <v>38</v>
      </c>
      <c r="AO77" s="3">
        <v>39</v>
      </c>
      <c r="AP77" s="3">
        <v>40</v>
      </c>
    </row>
    <row r="78" spans="1:42" ht="15.75" thickTop="1" x14ac:dyDescent="0.25">
      <c r="A78" s="22" t="s">
        <v>19</v>
      </c>
      <c r="C78" s="23">
        <f>IF(C79&lt;&gt;"",C79,0.03)</f>
        <v>0.03</v>
      </c>
      <c r="D78" s="23">
        <f>IF(D79&lt;&gt;"",D79,C78)</f>
        <v>0.03</v>
      </c>
      <c r="E78" s="23">
        <f t="shared" ref="E78" si="578">IF(E79&lt;&gt;"",E79,D78)</f>
        <v>0.03</v>
      </c>
      <c r="F78" s="23">
        <f t="shared" ref="F78" si="579">IF(F79&lt;&gt;"",F79,E78)</f>
        <v>0.03</v>
      </c>
      <c r="G78" s="23">
        <f t="shared" ref="G78" si="580">IF(G79&lt;&gt;"",G79,F78)</f>
        <v>0.03</v>
      </c>
      <c r="H78" s="23">
        <f t="shared" ref="H78" si="581">IF(H79&lt;&gt;"",H79,G78)</f>
        <v>0.03</v>
      </c>
      <c r="I78" s="23">
        <f t="shared" ref="I78" si="582">IF(I79&lt;&gt;"",I79,H78)</f>
        <v>0.03</v>
      </c>
      <c r="J78" s="23">
        <f t="shared" ref="J78" si="583">IF(J79&lt;&gt;"",J79,I78)</f>
        <v>0.03</v>
      </c>
      <c r="K78" s="23">
        <f t="shared" ref="K78" si="584">IF(K79&lt;&gt;"",K79,J78)</f>
        <v>0.03</v>
      </c>
      <c r="L78" s="23">
        <f t="shared" ref="L78" si="585">IF(L79&lt;&gt;"",L79,K78)</f>
        <v>0.03</v>
      </c>
      <c r="M78" s="23">
        <f t="shared" ref="M78" si="586">IF(M79&lt;&gt;"",M79,L78)</f>
        <v>0.03</v>
      </c>
      <c r="N78" s="23">
        <f t="shared" ref="N78" si="587">IF(N79&lt;&gt;"",N79,M78)</f>
        <v>0.03</v>
      </c>
      <c r="O78" s="23">
        <f t="shared" ref="O78" si="588">IF(O79&lt;&gt;"",O79,N78)</f>
        <v>0.03</v>
      </c>
      <c r="P78" s="23">
        <f t="shared" ref="P78" si="589">IF(P79&lt;&gt;"",P79,O78)</f>
        <v>0.03</v>
      </c>
      <c r="Q78" s="23">
        <f t="shared" ref="Q78" si="590">IF(Q79&lt;&gt;"",Q79,P78)</f>
        <v>0.03</v>
      </c>
      <c r="R78" s="23">
        <f t="shared" ref="R78" si="591">IF(R79&lt;&gt;"",R79,Q78)</f>
        <v>0.03</v>
      </c>
      <c r="S78" s="23">
        <f t="shared" ref="S78" si="592">IF(S79&lt;&gt;"",S79,R78)</f>
        <v>0.03</v>
      </c>
      <c r="T78" s="23">
        <f t="shared" ref="T78" si="593">IF(T79&lt;&gt;"",T79,S78)</f>
        <v>0.03</v>
      </c>
      <c r="U78" s="23">
        <f t="shared" ref="U78" si="594">IF(U79&lt;&gt;"",U79,T78)</f>
        <v>0.03</v>
      </c>
      <c r="V78" s="23">
        <f t="shared" ref="V78" si="595">IF(V79&lt;&gt;"",V79,U78)</f>
        <v>0.03</v>
      </c>
      <c r="W78" s="23">
        <f t="shared" ref="W78" si="596">IF(W79&lt;&gt;"",W79,V78)</f>
        <v>0.03</v>
      </c>
      <c r="X78" s="23">
        <f t="shared" ref="X78" si="597">IF(X79&lt;&gt;"",X79,W78)</f>
        <v>0.03</v>
      </c>
      <c r="Y78" s="23">
        <f t="shared" ref="Y78" si="598">IF(Y79&lt;&gt;"",Y79,X78)</f>
        <v>0.03</v>
      </c>
      <c r="Z78" s="23">
        <f t="shared" ref="Z78" si="599">IF(Z79&lt;&gt;"",Z79,Y78)</f>
        <v>0.03</v>
      </c>
      <c r="AA78" s="23">
        <f t="shared" ref="AA78" si="600">IF(AA79&lt;&gt;"",AA79,Z78)</f>
        <v>0.03</v>
      </c>
      <c r="AB78" s="23">
        <f t="shared" ref="AB78" si="601">IF(AB79&lt;&gt;"",AB79,AA78)</f>
        <v>0.03</v>
      </c>
      <c r="AC78" s="23">
        <f t="shared" ref="AC78" si="602">IF(AC79&lt;&gt;"",AC79,AB78)</f>
        <v>0.03</v>
      </c>
      <c r="AD78" s="23">
        <f t="shared" ref="AD78" si="603">IF(AD79&lt;&gt;"",AD79,AC78)</f>
        <v>0.03</v>
      </c>
      <c r="AE78" s="23">
        <f t="shared" ref="AE78" si="604">IF(AE79&lt;&gt;"",AE79,AD78)</f>
        <v>0.03</v>
      </c>
      <c r="AF78" s="23">
        <f t="shared" ref="AF78" si="605">IF(AF79&lt;&gt;"",AF79,AE78)</f>
        <v>0.03</v>
      </c>
      <c r="AG78" s="23">
        <f t="shared" ref="AG78" si="606">IF(AG79&lt;&gt;"",AG79,AF78)</f>
        <v>0.03</v>
      </c>
      <c r="AH78" s="23">
        <f t="shared" ref="AH78" si="607">IF(AH79&lt;&gt;"",AH79,AG78)</f>
        <v>0.03</v>
      </c>
      <c r="AI78" s="23">
        <f t="shared" ref="AI78" si="608">IF(AI79&lt;&gt;"",AI79,AH78)</f>
        <v>0.03</v>
      </c>
      <c r="AJ78" s="23">
        <f t="shared" ref="AJ78" si="609">IF(AJ79&lt;&gt;"",AJ79,AI78)</f>
        <v>0.03</v>
      </c>
      <c r="AK78" s="23">
        <f t="shared" ref="AK78" si="610">IF(AK79&lt;&gt;"",AK79,AJ78)</f>
        <v>0.03</v>
      </c>
      <c r="AL78" s="23">
        <f t="shared" ref="AL78" si="611">IF(AL79&lt;&gt;"",AL79,AK78)</f>
        <v>0.03</v>
      </c>
      <c r="AM78" s="23">
        <f t="shared" ref="AM78" si="612">IF(AM79&lt;&gt;"",AM79,AL78)</f>
        <v>0.03</v>
      </c>
      <c r="AN78" s="23">
        <f t="shared" ref="AN78" si="613">IF(AN79&lt;&gt;"",AN79,AM78)</f>
        <v>0.03</v>
      </c>
      <c r="AO78" s="23">
        <f t="shared" ref="AO78" si="614">IF(AO79&lt;&gt;"",AO79,AN78)</f>
        <v>0.03</v>
      </c>
      <c r="AP78" s="23">
        <f t="shared" ref="AP78" si="615">IF(AP79&lt;&gt;"",AP79,AO78)</f>
        <v>0.03</v>
      </c>
    </row>
    <row r="79" spans="1:42" x14ac:dyDescent="0.25">
      <c r="A79" s="24" t="s">
        <v>20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1" spans="1:42" x14ac:dyDescent="0.25">
      <c r="A81" s="22" t="str">
        <f>_xlfn.CONCAT(A77," Cost")</f>
        <v>Furnace/Heat Source Cost</v>
      </c>
      <c r="C81" s="25">
        <f>IF(C82&lt;&gt;"",C82,'Inputs &amp; Dashboard'!C8)</f>
        <v>5000</v>
      </c>
      <c r="D81" s="25">
        <f>IF(D82&lt;&gt;"",D82,C81*(1+D78))</f>
        <v>5150</v>
      </c>
      <c r="E81" s="25">
        <f t="shared" ref="E81" si="616">IF(E82&lt;&gt;"",E82,D81*(1+E78))</f>
        <v>5304.5</v>
      </c>
      <c r="F81" s="25">
        <f t="shared" ref="F81" si="617">IF(F82&lt;&gt;"",F82,E81*(1+F78))</f>
        <v>5463.6350000000002</v>
      </c>
      <c r="G81" s="25">
        <f t="shared" ref="G81" si="618">IF(G82&lt;&gt;"",G82,F81*(1+G78))</f>
        <v>5627.5440500000004</v>
      </c>
      <c r="H81" s="25">
        <f t="shared" ref="H81" si="619">IF(H82&lt;&gt;"",H82,G81*(1+H78))</f>
        <v>5796.3703715000001</v>
      </c>
      <c r="I81" s="25">
        <f t="shared" ref="I81" si="620">IF(I82&lt;&gt;"",I82,H81*(1+I78))</f>
        <v>5970.2614826449999</v>
      </c>
      <c r="J81" s="25">
        <f t="shared" ref="J81" si="621">IF(J82&lt;&gt;"",J82,I81*(1+J78))</f>
        <v>6149.3693271243501</v>
      </c>
      <c r="K81" s="25">
        <f t="shared" ref="K81" si="622">IF(K82&lt;&gt;"",K82,J81*(1+K78))</f>
        <v>6333.8504069380806</v>
      </c>
      <c r="L81" s="25">
        <f t="shared" ref="L81" si="623">IF(L82&lt;&gt;"",L82,K81*(1+L78))</f>
        <v>6523.865919146223</v>
      </c>
      <c r="M81" s="25">
        <f t="shared" ref="M81" si="624">IF(M82&lt;&gt;"",M82,L81*(1+M78))</f>
        <v>6719.5818967206096</v>
      </c>
      <c r="N81" s="25">
        <f t="shared" ref="N81" si="625">IF(N82&lt;&gt;"",N82,M81*(1+N78))</f>
        <v>6921.1693536222283</v>
      </c>
      <c r="O81" s="25">
        <f t="shared" ref="O81" si="626">IF(O82&lt;&gt;"",O82,N81*(1+O78))</f>
        <v>7128.8044342308949</v>
      </c>
      <c r="P81" s="25">
        <f t="shared" ref="P81" si="627">IF(P82&lt;&gt;"",P82,O81*(1+P78))</f>
        <v>7342.6685672578224</v>
      </c>
      <c r="Q81" s="25">
        <f t="shared" ref="Q81" si="628">IF(Q82&lt;&gt;"",Q82,P81*(1+Q78))</f>
        <v>7562.9486242755574</v>
      </c>
      <c r="R81" s="25">
        <f t="shared" ref="R81" si="629">IF(R82&lt;&gt;"",R82,Q81*(1+R78))</f>
        <v>7789.8370830038248</v>
      </c>
      <c r="S81" s="25">
        <f t="shared" ref="S81" si="630">IF(S82&lt;&gt;"",S82,R81*(1+S78))</f>
        <v>8023.53219549394</v>
      </c>
      <c r="T81" s="25">
        <f t="shared" ref="T81" si="631">IF(T82&lt;&gt;"",T82,S81*(1+T78))</f>
        <v>8264.2381613587586</v>
      </c>
      <c r="U81" s="25">
        <f t="shared" ref="U81" si="632">IF(U82&lt;&gt;"",U82,T81*(1+U78))</f>
        <v>8512.1653061995221</v>
      </c>
      <c r="V81" s="25">
        <f t="shared" ref="V81" si="633">IF(V82&lt;&gt;"",V82,U81*(1+V78))</f>
        <v>8767.5302653855088</v>
      </c>
      <c r="W81" s="25">
        <f t="shared" ref="W81" si="634">IF(W82&lt;&gt;"",W82,V81*(1+W78))</f>
        <v>9030.5561733470749</v>
      </c>
      <c r="X81" s="25">
        <f t="shared" ref="X81" si="635">IF(X82&lt;&gt;"",X82,W81*(1+X78))</f>
        <v>9301.4728585474877</v>
      </c>
      <c r="Y81" s="25">
        <f t="shared" ref="Y81" si="636">IF(Y82&lt;&gt;"",Y82,X81*(1+Y78))</f>
        <v>9580.5170443039133</v>
      </c>
      <c r="Z81" s="25">
        <f t="shared" ref="Z81" si="637">IF(Z82&lt;&gt;"",Z82,Y81*(1+Z78))</f>
        <v>9867.9325556330314</v>
      </c>
      <c r="AA81" s="25">
        <f t="shared" ref="AA81" si="638">IF(AA82&lt;&gt;"",AA82,Z81*(1+AA78))</f>
        <v>10163.970532302023</v>
      </c>
      <c r="AB81" s="25">
        <f t="shared" ref="AB81" si="639">IF(AB82&lt;&gt;"",AB82,AA81*(1+AB78))</f>
        <v>10468.889648271084</v>
      </c>
      <c r="AC81" s="25">
        <f t="shared" ref="AC81" si="640">IF(AC82&lt;&gt;"",AC82,AB81*(1+AC78))</f>
        <v>10782.956337719217</v>
      </c>
      <c r="AD81" s="25">
        <f t="shared" ref="AD81" si="641">IF(AD82&lt;&gt;"",AD82,AC81*(1+AD78))</f>
        <v>11106.445027850794</v>
      </c>
      <c r="AE81" s="25">
        <f t="shared" ref="AE81" si="642">IF(AE82&lt;&gt;"",AE82,AD81*(1+AE78))</f>
        <v>11439.638378686317</v>
      </c>
      <c r="AF81" s="25">
        <f t="shared" ref="AF81" si="643">IF(AF82&lt;&gt;"",AF82,AE81*(1+AF78))</f>
        <v>11782.827530046907</v>
      </c>
      <c r="AG81" s="25">
        <f t="shared" ref="AG81" si="644">IF(AG82&lt;&gt;"",AG82,AF81*(1+AG78))</f>
        <v>12136.312355948314</v>
      </c>
      <c r="AH81" s="25">
        <f t="shared" ref="AH81" si="645">IF(AH82&lt;&gt;"",AH82,AG81*(1+AH78))</f>
        <v>12500.401726626764</v>
      </c>
      <c r="AI81" s="25">
        <f t="shared" ref="AI81" si="646">IF(AI82&lt;&gt;"",AI82,AH81*(1+AI78))</f>
        <v>12875.413778425567</v>
      </c>
      <c r="AJ81" s="25">
        <f t="shared" ref="AJ81" si="647">IF(AJ82&lt;&gt;"",AJ82,AI81*(1+AJ78))</f>
        <v>13261.676191778335</v>
      </c>
      <c r="AK81" s="25">
        <f t="shared" ref="AK81" si="648">IF(AK82&lt;&gt;"",AK82,AJ81*(1+AK78))</f>
        <v>13659.526477531686</v>
      </c>
      <c r="AL81" s="25">
        <f t="shared" ref="AL81" si="649">IF(AL82&lt;&gt;"",AL82,AK81*(1+AL78))</f>
        <v>14069.312271857638</v>
      </c>
      <c r="AM81" s="25">
        <f t="shared" ref="AM81" si="650">IF(AM82&lt;&gt;"",AM82,AL81*(1+AM78))</f>
        <v>14491.391640013368</v>
      </c>
      <c r="AN81" s="25">
        <f t="shared" ref="AN81" si="651">IF(AN82&lt;&gt;"",AN82,AM81*(1+AN78))</f>
        <v>14926.133389213768</v>
      </c>
      <c r="AO81" s="25">
        <f t="shared" ref="AO81" si="652">IF(AO82&lt;&gt;"",AO82,AN81*(1+AO78))</f>
        <v>15373.917390890181</v>
      </c>
      <c r="AP81" s="25">
        <f t="shared" ref="AP81" si="653">IF(AP82&lt;&gt;"",AP82,AO81*(1+AP78))</f>
        <v>15835.134912616886</v>
      </c>
    </row>
    <row r="82" spans="1:42" x14ac:dyDescent="0.25">
      <c r="A82" s="24" t="str">
        <f>_xlfn.CONCAT(A77, " Cost Override")</f>
        <v>Furnace/Heat Source Cost Override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</row>
    <row r="84" spans="1:42" x14ac:dyDescent="0.25">
      <c r="A84" s="22" t="str">
        <f>_xlfn.CONCAT(A77," Age in Years")</f>
        <v>Furnace/Heat Source Age in Years</v>
      </c>
      <c r="C84" s="26">
        <f>IF(C85&lt;&gt;"",C85,IF('Inputs &amp; Dashboard'!E8&gt;=C87,0,'Inputs &amp; Dashboard'!E8))</f>
        <v>0</v>
      </c>
      <c r="D84" s="26">
        <f>IF(D85&lt;&gt;"",D85,IF(C84+1&gt;=D87,0,C84+1))</f>
        <v>1</v>
      </c>
      <c r="E84" s="26">
        <f t="shared" ref="E84" si="654">IF(E85&lt;&gt;"",E85,IF(D84+1&gt;=E87,0,D84+1))</f>
        <v>2</v>
      </c>
      <c r="F84" s="26">
        <f t="shared" ref="F84" si="655">IF(F85&lt;&gt;"",F85,IF(E84+1&gt;=F87,0,E84+1))</f>
        <v>3</v>
      </c>
      <c r="G84" s="26">
        <f t="shared" ref="G84" si="656">IF(G85&lt;&gt;"",G85,IF(F84+1&gt;=G87,0,F84+1))</f>
        <v>4</v>
      </c>
      <c r="H84" s="26">
        <f t="shared" ref="H84" si="657">IF(H85&lt;&gt;"",H85,IF(G84+1&gt;=H87,0,G84+1))</f>
        <v>5</v>
      </c>
      <c r="I84" s="26">
        <f t="shared" ref="I84" si="658">IF(I85&lt;&gt;"",I85,IF(H84+1&gt;=I87,0,H84+1))</f>
        <v>6</v>
      </c>
      <c r="J84" s="26">
        <f t="shared" ref="J84" si="659">IF(J85&lt;&gt;"",J85,IF(I84+1&gt;=J87,0,I84+1))</f>
        <v>7</v>
      </c>
      <c r="K84" s="26">
        <f t="shared" ref="K84" si="660">IF(K85&lt;&gt;"",K85,IF(J84+1&gt;=K87,0,J84+1))</f>
        <v>8</v>
      </c>
      <c r="L84" s="26">
        <f t="shared" ref="L84" si="661">IF(L85&lt;&gt;"",L85,IF(K84+1&gt;=L87,0,K84+1))</f>
        <v>9</v>
      </c>
      <c r="M84" s="26">
        <f t="shared" ref="M84" si="662">IF(M85&lt;&gt;"",M85,IF(L84+1&gt;=M87,0,L84+1))</f>
        <v>10</v>
      </c>
      <c r="N84" s="26">
        <f t="shared" ref="N84" si="663">IF(N85&lt;&gt;"",N85,IF(M84+1&gt;=N87,0,M84+1))</f>
        <v>11</v>
      </c>
      <c r="O84" s="26">
        <f t="shared" ref="O84" si="664">IF(O85&lt;&gt;"",O85,IF(N84+1&gt;=O87,0,N84+1))</f>
        <v>0</v>
      </c>
      <c r="P84" s="26">
        <f t="shared" ref="P84" si="665">IF(P85&lt;&gt;"",P85,IF(O84+1&gt;=P87,0,O84+1))</f>
        <v>1</v>
      </c>
      <c r="Q84" s="26">
        <f t="shared" ref="Q84" si="666">IF(Q85&lt;&gt;"",Q85,IF(P84+1&gt;=Q87,0,P84+1))</f>
        <v>2</v>
      </c>
      <c r="R84" s="26">
        <f t="shared" ref="R84" si="667">IF(R85&lt;&gt;"",R85,IF(Q84+1&gt;=R87,0,Q84+1))</f>
        <v>3</v>
      </c>
      <c r="S84" s="26">
        <f t="shared" ref="S84" si="668">IF(S85&lt;&gt;"",S85,IF(R84+1&gt;=S87,0,R84+1))</f>
        <v>4</v>
      </c>
      <c r="T84" s="26">
        <f t="shared" ref="T84" si="669">IF(T85&lt;&gt;"",T85,IF(S84+1&gt;=T87,0,S84+1))</f>
        <v>5</v>
      </c>
      <c r="U84" s="26">
        <f t="shared" ref="U84" si="670">IF(U85&lt;&gt;"",U85,IF(T84+1&gt;=U87,0,T84+1))</f>
        <v>6</v>
      </c>
      <c r="V84" s="26">
        <f t="shared" ref="V84" si="671">IF(V85&lt;&gt;"",V85,IF(U84+1&gt;=V87,0,U84+1))</f>
        <v>7</v>
      </c>
      <c r="W84" s="26">
        <f t="shared" ref="W84" si="672">IF(W85&lt;&gt;"",W85,IF(V84+1&gt;=W87,0,V84+1))</f>
        <v>8</v>
      </c>
      <c r="X84" s="26">
        <f t="shared" ref="X84" si="673">IF(X85&lt;&gt;"",X85,IF(W84+1&gt;=X87,0,W84+1))</f>
        <v>9</v>
      </c>
      <c r="Y84" s="26">
        <f t="shared" ref="Y84" si="674">IF(Y85&lt;&gt;"",Y85,IF(X84+1&gt;=Y87,0,X84+1))</f>
        <v>10</v>
      </c>
      <c r="Z84" s="26">
        <f t="shared" ref="Z84" si="675">IF(Z85&lt;&gt;"",Z85,IF(Y84+1&gt;=Z87,0,Y84+1))</f>
        <v>11</v>
      </c>
      <c r="AA84" s="26">
        <f t="shared" ref="AA84" si="676">IF(AA85&lt;&gt;"",AA85,IF(Z84+1&gt;=AA87,0,Z84+1))</f>
        <v>0</v>
      </c>
      <c r="AB84" s="26">
        <f t="shared" ref="AB84" si="677">IF(AB85&lt;&gt;"",AB85,IF(AA84+1&gt;=AB87,0,AA84+1))</f>
        <v>1</v>
      </c>
      <c r="AC84" s="26">
        <f t="shared" ref="AC84" si="678">IF(AC85&lt;&gt;"",AC85,IF(AB84+1&gt;=AC87,0,AB84+1))</f>
        <v>2</v>
      </c>
      <c r="AD84" s="26">
        <f t="shared" ref="AD84" si="679">IF(AD85&lt;&gt;"",AD85,IF(AC84+1&gt;=AD87,0,AC84+1))</f>
        <v>3</v>
      </c>
      <c r="AE84" s="26">
        <f t="shared" ref="AE84" si="680">IF(AE85&lt;&gt;"",AE85,IF(AD84+1&gt;=AE87,0,AD84+1))</f>
        <v>4</v>
      </c>
      <c r="AF84" s="26">
        <f t="shared" ref="AF84" si="681">IF(AF85&lt;&gt;"",AF85,IF(AE84+1&gt;=AF87,0,AE84+1))</f>
        <v>5</v>
      </c>
      <c r="AG84" s="26">
        <f t="shared" ref="AG84" si="682">IF(AG85&lt;&gt;"",AG85,IF(AF84+1&gt;=AG87,0,AF84+1))</f>
        <v>6</v>
      </c>
      <c r="AH84" s="26">
        <f t="shared" ref="AH84" si="683">IF(AH85&lt;&gt;"",AH85,IF(AG84+1&gt;=AH87,0,AG84+1))</f>
        <v>7</v>
      </c>
      <c r="AI84" s="26">
        <f t="shared" ref="AI84" si="684">IF(AI85&lt;&gt;"",AI85,IF(AH84+1&gt;=AI87,0,AH84+1))</f>
        <v>8</v>
      </c>
      <c r="AJ84" s="26">
        <f t="shared" ref="AJ84" si="685">IF(AJ85&lt;&gt;"",AJ85,IF(AI84+1&gt;=AJ87,0,AI84+1))</f>
        <v>9</v>
      </c>
      <c r="AK84" s="26">
        <f t="shared" ref="AK84" si="686">IF(AK85&lt;&gt;"",AK85,IF(AJ84+1&gt;=AK87,0,AJ84+1))</f>
        <v>10</v>
      </c>
      <c r="AL84" s="26">
        <f t="shared" ref="AL84" si="687">IF(AL85&lt;&gt;"",AL85,IF(AK84+1&gt;=AL87,0,AK84+1))</f>
        <v>11</v>
      </c>
      <c r="AM84" s="26">
        <f t="shared" ref="AM84" si="688">IF(AM85&lt;&gt;"",AM85,IF(AL84+1&gt;=AM87,0,AL84+1))</f>
        <v>0</v>
      </c>
      <c r="AN84" s="26">
        <f t="shared" ref="AN84" si="689">IF(AN85&lt;&gt;"",AN85,IF(AM84+1&gt;=AN87,0,AM84+1))</f>
        <v>1</v>
      </c>
      <c r="AO84" s="26">
        <f t="shared" ref="AO84" si="690">IF(AO85&lt;&gt;"",AO85,IF(AN84+1&gt;=AO87,0,AN84+1))</f>
        <v>2</v>
      </c>
      <c r="AP84" s="26">
        <f t="shared" ref="AP84" si="691">IF(AP85&lt;&gt;"",AP85,IF(AO84+1&gt;=AP87,0,AO84+1))</f>
        <v>3</v>
      </c>
    </row>
    <row r="85" spans="1:42" x14ac:dyDescent="0.25">
      <c r="A85" s="24" t="str">
        <f>_xlfn.CONCAT(A77, " Age in Years Override")</f>
        <v>Furnace/Heat Source Age in Years Override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</row>
    <row r="87" spans="1:42" x14ac:dyDescent="0.25">
      <c r="A87" s="22" t="str">
        <f>_xlfn.CONCAT(A77," Frequency in Years")</f>
        <v>Furnace/Heat Source Frequency in Years</v>
      </c>
      <c r="C87" s="26">
        <f>IF(C88&lt;&gt;"",C88,'Inputs &amp; Dashboard'!D8)</f>
        <v>12</v>
      </c>
      <c r="D87" s="26">
        <f>IF(D88&lt;&gt;"",D88,C87)</f>
        <v>12</v>
      </c>
      <c r="E87" s="26">
        <f t="shared" ref="E87" si="692">IF(E88&lt;&gt;"",E88,D87)</f>
        <v>12</v>
      </c>
      <c r="F87" s="26">
        <f t="shared" ref="F87" si="693">IF(F88&lt;&gt;"",F88,E87)</f>
        <v>12</v>
      </c>
      <c r="G87" s="26">
        <f t="shared" ref="G87" si="694">IF(G88&lt;&gt;"",G88,F87)</f>
        <v>12</v>
      </c>
      <c r="H87" s="26">
        <f t="shared" ref="H87" si="695">IF(H88&lt;&gt;"",H88,G87)</f>
        <v>12</v>
      </c>
      <c r="I87" s="26">
        <f t="shared" ref="I87" si="696">IF(I88&lt;&gt;"",I88,H87)</f>
        <v>12</v>
      </c>
      <c r="J87" s="26">
        <f t="shared" ref="J87" si="697">IF(J88&lt;&gt;"",J88,I87)</f>
        <v>12</v>
      </c>
      <c r="K87" s="26">
        <f t="shared" ref="K87" si="698">IF(K88&lt;&gt;"",K88,J87)</f>
        <v>12</v>
      </c>
      <c r="L87" s="26">
        <f t="shared" ref="L87" si="699">IF(L88&lt;&gt;"",L88,K87)</f>
        <v>12</v>
      </c>
      <c r="M87" s="26">
        <f t="shared" ref="M87" si="700">IF(M88&lt;&gt;"",M88,L87)</f>
        <v>12</v>
      </c>
      <c r="N87" s="26">
        <f t="shared" ref="N87" si="701">IF(N88&lt;&gt;"",N88,M87)</f>
        <v>12</v>
      </c>
      <c r="O87" s="26">
        <f t="shared" ref="O87" si="702">IF(O88&lt;&gt;"",O88,N87)</f>
        <v>12</v>
      </c>
      <c r="P87" s="26">
        <f t="shared" ref="P87" si="703">IF(P88&lt;&gt;"",P88,O87)</f>
        <v>12</v>
      </c>
      <c r="Q87" s="26">
        <f t="shared" ref="Q87" si="704">IF(Q88&lt;&gt;"",Q88,P87)</f>
        <v>12</v>
      </c>
      <c r="R87" s="26">
        <f t="shared" ref="R87" si="705">IF(R88&lt;&gt;"",R88,Q87)</f>
        <v>12</v>
      </c>
      <c r="S87" s="26">
        <f t="shared" ref="S87" si="706">IF(S88&lt;&gt;"",S88,R87)</f>
        <v>12</v>
      </c>
      <c r="T87" s="26">
        <f t="shared" ref="T87" si="707">IF(T88&lt;&gt;"",T88,S87)</f>
        <v>12</v>
      </c>
      <c r="U87" s="26">
        <f t="shared" ref="U87" si="708">IF(U88&lt;&gt;"",U88,T87)</f>
        <v>12</v>
      </c>
      <c r="V87" s="26">
        <f t="shared" ref="V87" si="709">IF(V88&lt;&gt;"",V88,U87)</f>
        <v>12</v>
      </c>
      <c r="W87" s="26">
        <f t="shared" ref="W87" si="710">IF(W88&lt;&gt;"",W88,V87)</f>
        <v>12</v>
      </c>
      <c r="X87" s="26">
        <f t="shared" ref="X87" si="711">IF(X88&lt;&gt;"",X88,W87)</f>
        <v>12</v>
      </c>
      <c r="Y87" s="26">
        <f t="shared" ref="Y87" si="712">IF(Y88&lt;&gt;"",Y88,X87)</f>
        <v>12</v>
      </c>
      <c r="Z87" s="26">
        <f t="shared" ref="Z87" si="713">IF(Z88&lt;&gt;"",Z88,Y87)</f>
        <v>12</v>
      </c>
      <c r="AA87" s="26">
        <f t="shared" ref="AA87" si="714">IF(AA88&lt;&gt;"",AA88,Z87)</f>
        <v>12</v>
      </c>
      <c r="AB87" s="26">
        <f t="shared" ref="AB87" si="715">IF(AB88&lt;&gt;"",AB88,AA87)</f>
        <v>12</v>
      </c>
      <c r="AC87" s="26">
        <f t="shared" ref="AC87" si="716">IF(AC88&lt;&gt;"",AC88,AB87)</f>
        <v>12</v>
      </c>
      <c r="AD87" s="26">
        <f t="shared" ref="AD87" si="717">IF(AD88&lt;&gt;"",AD88,AC87)</f>
        <v>12</v>
      </c>
      <c r="AE87" s="26">
        <f t="shared" ref="AE87" si="718">IF(AE88&lt;&gt;"",AE88,AD87)</f>
        <v>12</v>
      </c>
      <c r="AF87" s="26">
        <f t="shared" ref="AF87" si="719">IF(AF88&lt;&gt;"",AF88,AE87)</f>
        <v>12</v>
      </c>
      <c r="AG87" s="26">
        <f t="shared" ref="AG87" si="720">IF(AG88&lt;&gt;"",AG88,AF87)</f>
        <v>12</v>
      </c>
      <c r="AH87" s="26">
        <f t="shared" ref="AH87" si="721">IF(AH88&lt;&gt;"",AH88,AG87)</f>
        <v>12</v>
      </c>
      <c r="AI87" s="26">
        <f t="shared" ref="AI87" si="722">IF(AI88&lt;&gt;"",AI88,AH87)</f>
        <v>12</v>
      </c>
      <c r="AJ87" s="26">
        <f t="shared" ref="AJ87" si="723">IF(AJ88&lt;&gt;"",AJ88,AI87)</f>
        <v>12</v>
      </c>
      <c r="AK87" s="26">
        <f t="shared" ref="AK87" si="724">IF(AK88&lt;&gt;"",AK88,AJ87)</f>
        <v>12</v>
      </c>
      <c r="AL87" s="26">
        <f t="shared" ref="AL87" si="725">IF(AL88&lt;&gt;"",AL88,AK87)</f>
        <v>12</v>
      </c>
      <c r="AM87" s="26">
        <f t="shared" ref="AM87" si="726">IF(AM88&lt;&gt;"",AM88,AL87)</f>
        <v>12</v>
      </c>
      <c r="AN87" s="26">
        <f t="shared" ref="AN87" si="727">IF(AN88&lt;&gt;"",AN88,AM87)</f>
        <v>12</v>
      </c>
      <c r="AO87" s="26">
        <f t="shared" ref="AO87" si="728">IF(AO88&lt;&gt;"",AO88,AN87)</f>
        <v>12</v>
      </c>
      <c r="AP87" s="26">
        <f t="shared" ref="AP87" si="729">IF(AP88&lt;&gt;"",AP88,AO87)</f>
        <v>12</v>
      </c>
    </row>
    <row r="88" spans="1:42" x14ac:dyDescent="0.25">
      <c r="A88" s="24" t="str">
        <f>_xlfn.CONCAT(A77, " Frequency in Years Override")</f>
        <v>Furnace/Heat Source Frequency in Years Override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</row>
    <row r="90" spans="1:42" x14ac:dyDescent="0.25">
      <c r="A90" s="22" t="str">
        <f>_xlfn.CONCAT("Replaced ",A77)</f>
        <v>Replaced Furnace/Heat Source</v>
      </c>
      <c r="C90" s="2" t="b">
        <f>IF(C91&lt;&gt;"",C91,IF('Inputs &amp; Dashboard'!E8=0,FALSE,IF(Overrides!C84=0,TRUE,FALSE)))</f>
        <v>0</v>
      </c>
      <c r="D90" s="2" t="b">
        <f>IF(D91&lt;&gt;"",D91,IF(Overrides!D84=0,TRUE,FALSE))</f>
        <v>0</v>
      </c>
      <c r="E90" s="2" t="b">
        <f>IF(E91&lt;&gt;"",E91,IF(Overrides!E84=0,TRUE,FALSE))</f>
        <v>0</v>
      </c>
      <c r="F90" s="2" t="b">
        <f>IF(F91&lt;&gt;"",F91,IF(Overrides!F84=0,TRUE,FALSE))</f>
        <v>0</v>
      </c>
      <c r="G90" s="2" t="b">
        <f>IF(G91&lt;&gt;"",G91,IF(Overrides!G84=0,TRUE,FALSE))</f>
        <v>0</v>
      </c>
      <c r="H90" s="2" t="b">
        <f>IF(H91&lt;&gt;"",H91,IF(Overrides!H84=0,TRUE,FALSE))</f>
        <v>0</v>
      </c>
      <c r="I90" s="2" t="b">
        <f>IF(I91&lt;&gt;"",I91,IF(Overrides!I84=0,TRUE,FALSE))</f>
        <v>0</v>
      </c>
      <c r="J90" s="2" t="b">
        <f>IF(J91&lt;&gt;"",J91,IF(Overrides!J84=0,TRUE,FALSE))</f>
        <v>0</v>
      </c>
      <c r="K90" s="2" t="b">
        <f>IF(K91&lt;&gt;"",K91,IF(Overrides!K84=0,TRUE,FALSE))</f>
        <v>0</v>
      </c>
      <c r="L90" s="2" t="b">
        <f>IF(L91&lt;&gt;"",L91,IF(Overrides!L84=0,TRUE,FALSE))</f>
        <v>0</v>
      </c>
      <c r="M90" s="2" t="b">
        <f>IF(M91&lt;&gt;"",M91,IF(Overrides!M84=0,TRUE,FALSE))</f>
        <v>0</v>
      </c>
      <c r="N90" s="2" t="b">
        <f>IF(N91&lt;&gt;"",N91,IF(Overrides!N84=0,TRUE,FALSE))</f>
        <v>0</v>
      </c>
      <c r="O90" s="2" t="b">
        <f>IF(O91&lt;&gt;"",O91,IF(Overrides!O84=0,TRUE,FALSE))</f>
        <v>1</v>
      </c>
      <c r="P90" s="2" t="b">
        <f>IF(P91&lt;&gt;"",P91,IF(Overrides!P84=0,TRUE,FALSE))</f>
        <v>0</v>
      </c>
      <c r="Q90" s="2" t="b">
        <f>IF(Q91&lt;&gt;"",Q91,IF(Overrides!Q84=0,TRUE,FALSE))</f>
        <v>0</v>
      </c>
      <c r="R90" s="2" t="b">
        <f>IF(R91&lt;&gt;"",R91,IF(Overrides!R84=0,TRUE,FALSE))</f>
        <v>0</v>
      </c>
      <c r="S90" s="2" t="b">
        <f>IF(S91&lt;&gt;"",S91,IF(Overrides!S84=0,TRUE,FALSE))</f>
        <v>0</v>
      </c>
      <c r="T90" s="2" t="b">
        <f>IF(T91&lt;&gt;"",T91,IF(Overrides!T84=0,TRUE,FALSE))</f>
        <v>0</v>
      </c>
      <c r="U90" s="2" t="b">
        <f>IF(U91&lt;&gt;"",U91,IF(Overrides!U84=0,TRUE,FALSE))</f>
        <v>0</v>
      </c>
      <c r="V90" s="2" t="b">
        <f>IF(V91&lt;&gt;"",V91,IF(Overrides!V84=0,TRUE,FALSE))</f>
        <v>0</v>
      </c>
      <c r="W90" s="2" t="b">
        <f>IF(W91&lt;&gt;"",W91,IF(Overrides!W84=0,TRUE,FALSE))</f>
        <v>0</v>
      </c>
      <c r="X90" s="2" t="b">
        <f>IF(X91&lt;&gt;"",X91,IF(Overrides!X84=0,TRUE,FALSE))</f>
        <v>0</v>
      </c>
      <c r="Y90" s="2" t="b">
        <f>IF(Y91&lt;&gt;"",Y91,IF(Overrides!Y84=0,TRUE,FALSE))</f>
        <v>0</v>
      </c>
      <c r="Z90" s="2" t="b">
        <f>IF(Z91&lt;&gt;"",Z91,IF(Overrides!Z84=0,TRUE,FALSE))</f>
        <v>0</v>
      </c>
      <c r="AA90" s="2" t="b">
        <f>IF(AA91&lt;&gt;"",AA91,IF(Overrides!AA84=0,TRUE,FALSE))</f>
        <v>1</v>
      </c>
      <c r="AB90" s="2" t="b">
        <f>IF(AB91&lt;&gt;"",AB91,IF(Overrides!AB84=0,TRUE,FALSE))</f>
        <v>0</v>
      </c>
      <c r="AC90" s="2" t="b">
        <f>IF(AC91&lt;&gt;"",AC91,IF(Overrides!AC84=0,TRUE,FALSE))</f>
        <v>0</v>
      </c>
      <c r="AD90" s="2" t="b">
        <f>IF(AD91&lt;&gt;"",AD91,IF(Overrides!AD84=0,TRUE,FALSE))</f>
        <v>0</v>
      </c>
      <c r="AE90" s="2" t="b">
        <f>IF(AE91&lt;&gt;"",AE91,IF(Overrides!AE84=0,TRUE,FALSE))</f>
        <v>0</v>
      </c>
      <c r="AF90" s="2" t="b">
        <f>IF(AF91&lt;&gt;"",AF91,IF(Overrides!AF84=0,TRUE,FALSE))</f>
        <v>0</v>
      </c>
      <c r="AG90" s="2" t="b">
        <f>IF(AG91&lt;&gt;"",AG91,IF(Overrides!AG84=0,TRUE,FALSE))</f>
        <v>0</v>
      </c>
      <c r="AH90" s="2" t="b">
        <f>IF(AH91&lt;&gt;"",AH91,IF(Overrides!AH84=0,TRUE,FALSE))</f>
        <v>0</v>
      </c>
      <c r="AI90" s="2" t="b">
        <f>IF(AI91&lt;&gt;"",AI91,IF(Overrides!AI84=0,TRUE,FALSE))</f>
        <v>0</v>
      </c>
      <c r="AJ90" s="2" t="b">
        <f>IF(AJ91&lt;&gt;"",AJ91,IF(Overrides!AJ84=0,TRUE,FALSE))</f>
        <v>0</v>
      </c>
      <c r="AK90" s="2" t="b">
        <f>IF(AK91&lt;&gt;"",AK91,IF(Overrides!AK84=0,TRUE,FALSE))</f>
        <v>0</v>
      </c>
      <c r="AL90" s="2" t="b">
        <f>IF(AL91&lt;&gt;"",AL91,IF(Overrides!AL84=0,TRUE,FALSE))</f>
        <v>0</v>
      </c>
      <c r="AM90" s="2" t="b">
        <f>IF(AM91&lt;&gt;"",AM91,IF(Overrides!AM84=0,TRUE,FALSE))</f>
        <v>1</v>
      </c>
      <c r="AN90" s="2" t="b">
        <f>IF(AN91&lt;&gt;"",AN91,IF(Overrides!AN84=0,TRUE,FALSE))</f>
        <v>0</v>
      </c>
      <c r="AO90" s="2" t="b">
        <f>IF(AO91&lt;&gt;"",AO91,IF(Overrides!AO84=0,TRUE,FALSE))</f>
        <v>0</v>
      </c>
      <c r="AP90" s="2" t="b">
        <f>IF(AP91&lt;&gt;"",AP91,IF(Overrides!AP84=0,TRUE,FALSE))</f>
        <v>0</v>
      </c>
    </row>
    <row r="91" spans="1:42" x14ac:dyDescent="0.25">
      <c r="A91" s="27" t="str">
        <f>_xlfn.CONCAT("Replaced ",A78," Override")</f>
        <v>Replaced Inflation Rate Override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</row>
    <row r="93" spans="1:42" x14ac:dyDescent="0.25">
      <c r="A93" s="22" t="str">
        <f>_xlfn.CONCAT("Spent on ",A77)</f>
        <v>Spent on Furnace/Heat Source</v>
      </c>
      <c r="C93" s="25">
        <f>IF(C94&lt;&gt;"",C94,IF(C90=TRUE,C81,0))</f>
        <v>0</v>
      </c>
      <c r="D93" s="25">
        <f t="shared" ref="D93" si="730">IF(D94&lt;&gt;"",D94,IF(D90=TRUE,D81,0))</f>
        <v>0</v>
      </c>
      <c r="E93" s="25">
        <f t="shared" ref="E93" si="731">IF(E94&lt;&gt;"",E94,IF(E90=TRUE,E81,0))</f>
        <v>0</v>
      </c>
      <c r="F93" s="25">
        <f t="shared" ref="F93" si="732">IF(F94&lt;&gt;"",F94,IF(F90=TRUE,F81,0))</f>
        <v>0</v>
      </c>
      <c r="G93" s="25">
        <f t="shared" ref="G93" si="733">IF(G94&lt;&gt;"",G94,IF(G90=TRUE,G81,0))</f>
        <v>0</v>
      </c>
      <c r="H93" s="25">
        <f t="shared" ref="H93" si="734">IF(H94&lt;&gt;"",H94,IF(H90=TRUE,H81,0))</f>
        <v>0</v>
      </c>
      <c r="I93" s="25">
        <f t="shared" ref="I93" si="735">IF(I94&lt;&gt;"",I94,IF(I90=TRUE,I81,0))</f>
        <v>0</v>
      </c>
      <c r="J93" s="25">
        <f t="shared" ref="J93" si="736">IF(J94&lt;&gt;"",J94,IF(J90=TRUE,J81,0))</f>
        <v>0</v>
      </c>
      <c r="K93" s="25">
        <f t="shared" ref="K93" si="737">IF(K94&lt;&gt;"",K94,IF(K90=TRUE,K81,0))</f>
        <v>0</v>
      </c>
      <c r="L93" s="25">
        <f t="shared" ref="L93" si="738">IF(L94&lt;&gt;"",L94,IF(L90=TRUE,L81,0))</f>
        <v>0</v>
      </c>
      <c r="M93" s="25">
        <f t="shared" ref="M93" si="739">IF(M94&lt;&gt;"",M94,IF(M90=TRUE,M81,0))</f>
        <v>0</v>
      </c>
      <c r="N93" s="25">
        <f t="shared" ref="N93" si="740">IF(N94&lt;&gt;"",N94,IF(N90=TRUE,N81,0))</f>
        <v>0</v>
      </c>
      <c r="O93" s="25">
        <f t="shared" ref="O93" si="741">IF(O94&lt;&gt;"",O94,IF(O90=TRUE,O81,0))</f>
        <v>7128.8044342308949</v>
      </c>
      <c r="P93" s="25">
        <f t="shared" ref="P93" si="742">IF(P94&lt;&gt;"",P94,IF(P90=TRUE,P81,0))</f>
        <v>0</v>
      </c>
      <c r="Q93" s="25">
        <f t="shared" ref="Q93" si="743">IF(Q94&lt;&gt;"",Q94,IF(Q90=TRUE,Q81,0))</f>
        <v>0</v>
      </c>
      <c r="R93" s="25">
        <f t="shared" ref="R93" si="744">IF(R94&lt;&gt;"",R94,IF(R90=TRUE,R81,0))</f>
        <v>0</v>
      </c>
      <c r="S93" s="25">
        <f t="shared" ref="S93" si="745">IF(S94&lt;&gt;"",S94,IF(S90=TRUE,S81,0))</f>
        <v>0</v>
      </c>
      <c r="T93" s="25">
        <f t="shared" ref="T93" si="746">IF(T94&lt;&gt;"",T94,IF(T90=TRUE,T81,0))</f>
        <v>0</v>
      </c>
      <c r="U93" s="25">
        <f t="shared" ref="U93" si="747">IF(U94&lt;&gt;"",U94,IF(U90=TRUE,U81,0))</f>
        <v>0</v>
      </c>
      <c r="V93" s="25">
        <f t="shared" ref="V93" si="748">IF(V94&lt;&gt;"",V94,IF(V90=TRUE,V81,0))</f>
        <v>0</v>
      </c>
      <c r="W93" s="25">
        <f t="shared" ref="W93" si="749">IF(W94&lt;&gt;"",W94,IF(W90=TRUE,W81,0))</f>
        <v>0</v>
      </c>
      <c r="X93" s="25">
        <f t="shared" ref="X93" si="750">IF(X94&lt;&gt;"",X94,IF(X90=TRUE,X81,0))</f>
        <v>0</v>
      </c>
      <c r="Y93" s="25">
        <f t="shared" ref="Y93" si="751">IF(Y94&lt;&gt;"",Y94,IF(Y90=TRUE,Y81,0))</f>
        <v>0</v>
      </c>
      <c r="Z93" s="25">
        <f t="shared" ref="Z93" si="752">IF(Z94&lt;&gt;"",Z94,IF(Z90=TRUE,Z81,0))</f>
        <v>0</v>
      </c>
      <c r="AA93" s="25">
        <f t="shared" ref="AA93" si="753">IF(AA94&lt;&gt;"",AA94,IF(AA90=TRUE,AA81,0))</f>
        <v>10163.970532302023</v>
      </c>
      <c r="AB93" s="25">
        <f t="shared" ref="AB93" si="754">IF(AB94&lt;&gt;"",AB94,IF(AB90=TRUE,AB81,0))</f>
        <v>0</v>
      </c>
      <c r="AC93" s="25">
        <f t="shared" ref="AC93" si="755">IF(AC94&lt;&gt;"",AC94,IF(AC90=TRUE,AC81,0))</f>
        <v>0</v>
      </c>
      <c r="AD93" s="25">
        <f t="shared" ref="AD93" si="756">IF(AD94&lt;&gt;"",AD94,IF(AD90=TRUE,AD81,0))</f>
        <v>0</v>
      </c>
      <c r="AE93" s="25">
        <f t="shared" ref="AE93" si="757">IF(AE94&lt;&gt;"",AE94,IF(AE90=TRUE,AE81,0))</f>
        <v>0</v>
      </c>
      <c r="AF93" s="25">
        <f t="shared" ref="AF93" si="758">IF(AF94&lt;&gt;"",AF94,IF(AF90=TRUE,AF81,0))</f>
        <v>0</v>
      </c>
      <c r="AG93" s="25">
        <f t="shared" ref="AG93" si="759">IF(AG94&lt;&gt;"",AG94,IF(AG90=TRUE,AG81,0))</f>
        <v>0</v>
      </c>
      <c r="AH93" s="25">
        <f t="shared" ref="AH93" si="760">IF(AH94&lt;&gt;"",AH94,IF(AH90=TRUE,AH81,0))</f>
        <v>0</v>
      </c>
      <c r="AI93" s="25">
        <f t="shared" ref="AI93" si="761">IF(AI94&lt;&gt;"",AI94,IF(AI90=TRUE,AI81,0))</f>
        <v>0</v>
      </c>
      <c r="AJ93" s="25">
        <f t="shared" ref="AJ93" si="762">IF(AJ94&lt;&gt;"",AJ94,IF(AJ90=TRUE,AJ81,0))</f>
        <v>0</v>
      </c>
      <c r="AK93" s="25">
        <f t="shared" ref="AK93" si="763">IF(AK94&lt;&gt;"",AK94,IF(AK90=TRUE,AK81,0))</f>
        <v>0</v>
      </c>
      <c r="AL93" s="25">
        <f t="shared" ref="AL93" si="764">IF(AL94&lt;&gt;"",AL94,IF(AL90=TRUE,AL81,0))</f>
        <v>0</v>
      </c>
      <c r="AM93" s="25">
        <f t="shared" ref="AM93" si="765">IF(AM94&lt;&gt;"",AM94,IF(AM90=TRUE,AM81,0))</f>
        <v>14491.391640013368</v>
      </c>
      <c r="AN93" s="25">
        <f t="shared" ref="AN93" si="766">IF(AN94&lt;&gt;"",AN94,IF(AN90=TRUE,AN81,0))</f>
        <v>0</v>
      </c>
      <c r="AO93" s="25">
        <f t="shared" ref="AO93" si="767">IF(AO94&lt;&gt;"",AO94,IF(AO90=TRUE,AO81,0))</f>
        <v>0</v>
      </c>
      <c r="AP93" s="25">
        <f t="shared" ref="AP93" si="768">IF(AP94&lt;&gt;"",AP94,IF(AP90=TRUE,AP81,0))</f>
        <v>0</v>
      </c>
    </row>
    <row r="94" spans="1:42" x14ac:dyDescent="0.25">
      <c r="A94" s="27" t="str">
        <f>_xlfn.CONCAT("Spent on ",A77," Override")</f>
        <v>Spent on Furnace/Heat Source Override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6" spans="1:42" ht="18" thickBot="1" x14ac:dyDescent="0.35">
      <c r="A96" s="21" t="str">
        <f>'Inputs &amp; Dashboard'!B9</f>
        <v>Paint - Exterior</v>
      </c>
      <c r="B96" s="4" t="s">
        <v>18</v>
      </c>
      <c r="C96" s="3">
        <v>1</v>
      </c>
      <c r="D96" s="3">
        <v>2</v>
      </c>
      <c r="E96" s="3">
        <v>3</v>
      </c>
      <c r="F96" s="3">
        <v>4</v>
      </c>
      <c r="G96" s="3">
        <v>5</v>
      </c>
      <c r="H96" s="3">
        <v>6</v>
      </c>
      <c r="I96" s="3">
        <v>7</v>
      </c>
      <c r="J96" s="3">
        <v>8</v>
      </c>
      <c r="K96" s="3">
        <v>9</v>
      </c>
      <c r="L96" s="3">
        <v>10</v>
      </c>
      <c r="M96" s="3">
        <v>11</v>
      </c>
      <c r="N96" s="3">
        <v>12</v>
      </c>
      <c r="O96" s="3">
        <v>13</v>
      </c>
      <c r="P96" s="3">
        <v>14</v>
      </c>
      <c r="Q96" s="3">
        <v>15</v>
      </c>
      <c r="R96" s="3">
        <v>16</v>
      </c>
      <c r="S96" s="3">
        <v>17</v>
      </c>
      <c r="T96" s="3">
        <v>18</v>
      </c>
      <c r="U96" s="3">
        <v>19</v>
      </c>
      <c r="V96" s="3">
        <v>20</v>
      </c>
      <c r="W96" s="3">
        <v>21</v>
      </c>
      <c r="X96" s="3">
        <v>22</v>
      </c>
      <c r="Y96" s="3">
        <v>23</v>
      </c>
      <c r="Z96" s="3">
        <v>24</v>
      </c>
      <c r="AA96" s="3">
        <v>25</v>
      </c>
      <c r="AB96" s="3">
        <v>26</v>
      </c>
      <c r="AC96" s="3">
        <v>27</v>
      </c>
      <c r="AD96" s="3">
        <v>28</v>
      </c>
      <c r="AE96" s="3">
        <v>29</v>
      </c>
      <c r="AF96" s="3">
        <v>30</v>
      </c>
      <c r="AG96" s="3">
        <v>31</v>
      </c>
      <c r="AH96" s="3">
        <v>32</v>
      </c>
      <c r="AI96" s="3">
        <v>33</v>
      </c>
      <c r="AJ96" s="3">
        <v>34</v>
      </c>
      <c r="AK96" s="3">
        <v>35</v>
      </c>
      <c r="AL96" s="3">
        <v>36</v>
      </c>
      <c r="AM96" s="3">
        <v>37</v>
      </c>
      <c r="AN96" s="3">
        <v>38</v>
      </c>
      <c r="AO96" s="3">
        <v>39</v>
      </c>
      <c r="AP96" s="3">
        <v>40</v>
      </c>
    </row>
    <row r="97" spans="1:42" ht="15.75" thickTop="1" x14ac:dyDescent="0.25">
      <c r="A97" s="22" t="s">
        <v>19</v>
      </c>
      <c r="C97" s="23">
        <f>IF(C98&lt;&gt;"",C98,0.03)</f>
        <v>0.03</v>
      </c>
      <c r="D97" s="23">
        <f>IF(D98&lt;&gt;"",D98,C97)</f>
        <v>0.03</v>
      </c>
      <c r="E97" s="23">
        <f t="shared" ref="E97" si="769">IF(E98&lt;&gt;"",E98,D97)</f>
        <v>0.03</v>
      </c>
      <c r="F97" s="23">
        <f t="shared" ref="F97" si="770">IF(F98&lt;&gt;"",F98,E97)</f>
        <v>0.03</v>
      </c>
      <c r="G97" s="23">
        <f t="shared" ref="G97" si="771">IF(G98&lt;&gt;"",G98,F97)</f>
        <v>0.03</v>
      </c>
      <c r="H97" s="23">
        <f t="shared" ref="H97" si="772">IF(H98&lt;&gt;"",H98,G97)</f>
        <v>0.03</v>
      </c>
      <c r="I97" s="23">
        <f t="shared" ref="I97" si="773">IF(I98&lt;&gt;"",I98,H97)</f>
        <v>0.03</v>
      </c>
      <c r="J97" s="23">
        <f t="shared" ref="J97" si="774">IF(J98&lt;&gt;"",J98,I97)</f>
        <v>0.03</v>
      </c>
      <c r="K97" s="23">
        <f t="shared" ref="K97" si="775">IF(K98&lt;&gt;"",K98,J97)</f>
        <v>0.03</v>
      </c>
      <c r="L97" s="23">
        <f t="shared" ref="L97" si="776">IF(L98&lt;&gt;"",L98,K97)</f>
        <v>0.03</v>
      </c>
      <c r="M97" s="23">
        <f t="shared" ref="M97" si="777">IF(M98&lt;&gt;"",M98,L97)</f>
        <v>0.03</v>
      </c>
      <c r="N97" s="23">
        <f t="shared" ref="N97" si="778">IF(N98&lt;&gt;"",N98,M97)</f>
        <v>0.03</v>
      </c>
      <c r="O97" s="23">
        <f t="shared" ref="O97" si="779">IF(O98&lt;&gt;"",O98,N97)</f>
        <v>0.03</v>
      </c>
      <c r="P97" s="23">
        <f t="shared" ref="P97" si="780">IF(P98&lt;&gt;"",P98,O97)</f>
        <v>0.03</v>
      </c>
      <c r="Q97" s="23">
        <f t="shared" ref="Q97" si="781">IF(Q98&lt;&gt;"",Q98,P97)</f>
        <v>0.03</v>
      </c>
      <c r="R97" s="23">
        <f t="shared" ref="R97" si="782">IF(R98&lt;&gt;"",R98,Q97)</f>
        <v>0.03</v>
      </c>
      <c r="S97" s="23">
        <f t="shared" ref="S97" si="783">IF(S98&lt;&gt;"",S98,R97)</f>
        <v>0.03</v>
      </c>
      <c r="T97" s="23">
        <f t="shared" ref="T97" si="784">IF(T98&lt;&gt;"",T98,S97)</f>
        <v>0.03</v>
      </c>
      <c r="U97" s="23">
        <f t="shared" ref="U97" si="785">IF(U98&lt;&gt;"",U98,T97)</f>
        <v>0.03</v>
      </c>
      <c r="V97" s="23">
        <f t="shared" ref="V97" si="786">IF(V98&lt;&gt;"",V98,U97)</f>
        <v>0.03</v>
      </c>
      <c r="W97" s="23">
        <f t="shared" ref="W97" si="787">IF(W98&lt;&gt;"",W98,V97)</f>
        <v>0.03</v>
      </c>
      <c r="X97" s="23">
        <f t="shared" ref="X97" si="788">IF(X98&lt;&gt;"",X98,W97)</f>
        <v>0.03</v>
      </c>
      <c r="Y97" s="23">
        <f t="shared" ref="Y97" si="789">IF(Y98&lt;&gt;"",Y98,X97)</f>
        <v>0.03</v>
      </c>
      <c r="Z97" s="23">
        <f t="shared" ref="Z97" si="790">IF(Z98&lt;&gt;"",Z98,Y97)</f>
        <v>0.03</v>
      </c>
      <c r="AA97" s="23">
        <f t="shared" ref="AA97" si="791">IF(AA98&lt;&gt;"",AA98,Z97)</f>
        <v>0.03</v>
      </c>
      <c r="AB97" s="23">
        <f t="shared" ref="AB97" si="792">IF(AB98&lt;&gt;"",AB98,AA97)</f>
        <v>0.03</v>
      </c>
      <c r="AC97" s="23">
        <f t="shared" ref="AC97" si="793">IF(AC98&lt;&gt;"",AC98,AB97)</f>
        <v>0.03</v>
      </c>
      <c r="AD97" s="23">
        <f t="shared" ref="AD97" si="794">IF(AD98&lt;&gt;"",AD98,AC97)</f>
        <v>0.03</v>
      </c>
      <c r="AE97" s="23">
        <f t="shared" ref="AE97" si="795">IF(AE98&lt;&gt;"",AE98,AD97)</f>
        <v>0.03</v>
      </c>
      <c r="AF97" s="23">
        <f t="shared" ref="AF97" si="796">IF(AF98&lt;&gt;"",AF98,AE97)</f>
        <v>0.03</v>
      </c>
      <c r="AG97" s="23">
        <f t="shared" ref="AG97" si="797">IF(AG98&lt;&gt;"",AG98,AF97)</f>
        <v>0.03</v>
      </c>
      <c r="AH97" s="23">
        <f t="shared" ref="AH97" si="798">IF(AH98&lt;&gt;"",AH98,AG97)</f>
        <v>0.03</v>
      </c>
      <c r="AI97" s="23">
        <f t="shared" ref="AI97" si="799">IF(AI98&lt;&gt;"",AI98,AH97)</f>
        <v>0.03</v>
      </c>
      <c r="AJ97" s="23">
        <f t="shared" ref="AJ97" si="800">IF(AJ98&lt;&gt;"",AJ98,AI97)</f>
        <v>0.03</v>
      </c>
      <c r="AK97" s="23">
        <f t="shared" ref="AK97" si="801">IF(AK98&lt;&gt;"",AK98,AJ97)</f>
        <v>0.03</v>
      </c>
      <c r="AL97" s="23">
        <f t="shared" ref="AL97" si="802">IF(AL98&lt;&gt;"",AL98,AK97)</f>
        <v>0.03</v>
      </c>
      <c r="AM97" s="23">
        <f t="shared" ref="AM97" si="803">IF(AM98&lt;&gt;"",AM98,AL97)</f>
        <v>0.03</v>
      </c>
      <c r="AN97" s="23">
        <f t="shared" ref="AN97" si="804">IF(AN98&lt;&gt;"",AN98,AM97)</f>
        <v>0.03</v>
      </c>
      <c r="AO97" s="23">
        <f t="shared" ref="AO97" si="805">IF(AO98&lt;&gt;"",AO98,AN97)</f>
        <v>0.03</v>
      </c>
      <c r="AP97" s="23">
        <f t="shared" ref="AP97" si="806">IF(AP98&lt;&gt;"",AP98,AO97)</f>
        <v>0.03</v>
      </c>
    </row>
    <row r="98" spans="1:42" x14ac:dyDescent="0.25">
      <c r="A98" s="24" t="s">
        <v>20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100" spans="1:42" x14ac:dyDescent="0.25">
      <c r="A100" s="22" t="str">
        <f>_xlfn.CONCAT(A96," Cost")</f>
        <v>Paint - Exterior Cost</v>
      </c>
      <c r="C100" s="25">
        <f>IF(C101&lt;&gt;"",C101,'Inputs &amp; Dashboard'!C9)</f>
        <v>5000</v>
      </c>
      <c r="D100" s="25">
        <f>IF(D101&lt;&gt;"",D101,C100*(1+D97))</f>
        <v>5150</v>
      </c>
      <c r="E100" s="25">
        <f t="shared" ref="E100" si="807">IF(E101&lt;&gt;"",E101,D100*(1+E97))</f>
        <v>5304.5</v>
      </c>
      <c r="F100" s="25">
        <f t="shared" ref="F100" si="808">IF(F101&lt;&gt;"",F101,E100*(1+F97))</f>
        <v>5463.6350000000002</v>
      </c>
      <c r="G100" s="25">
        <f t="shared" ref="G100" si="809">IF(G101&lt;&gt;"",G101,F100*(1+G97))</f>
        <v>5627.5440500000004</v>
      </c>
      <c r="H100" s="25">
        <f t="shared" ref="H100" si="810">IF(H101&lt;&gt;"",H101,G100*(1+H97))</f>
        <v>5796.3703715000001</v>
      </c>
      <c r="I100" s="25">
        <f t="shared" ref="I100" si="811">IF(I101&lt;&gt;"",I101,H100*(1+I97))</f>
        <v>5970.2614826449999</v>
      </c>
      <c r="J100" s="25">
        <f t="shared" ref="J100" si="812">IF(J101&lt;&gt;"",J101,I100*(1+J97))</f>
        <v>6149.3693271243501</v>
      </c>
      <c r="K100" s="25">
        <f t="shared" ref="K100" si="813">IF(K101&lt;&gt;"",K101,J100*(1+K97))</f>
        <v>6333.8504069380806</v>
      </c>
      <c r="L100" s="25">
        <f t="shared" ref="L100" si="814">IF(L101&lt;&gt;"",L101,K100*(1+L97))</f>
        <v>6523.865919146223</v>
      </c>
      <c r="M100" s="25">
        <f t="shared" ref="M100" si="815">IF(M101&lt;&gt;"",M101,L100*(1+M97))</f>
        <v>6719.5818967206096</v>
      </c>
      <c r="N100" s="25">
        <f t="shared" ref="N100" si="816">IF(N101&lt;&gt;"",N101,M100*(1+N97))</f>
        <v>6921.1693536222283</v>
      </c>
      <c r="O100" s="25">
        <f t="shared" ref="O100" si="817">IF(O101&lt;&gt;"",O101,N100*(1+O97))</f>
        <v>7128.8044342308949</v>
      </c>
      <c r="P100" s="25">
        <f t="shared" ref="P100" si="818">IF(P101&lt;&gt;"",P101,O100*(1+P97))</f>
        <v>7342.6685672578224</v>
      </c>
      <c r="Q100" s="25">
        <f t="shared" ref="Q100" si="819">IF(Q101&lt;&gt;"",Q101,P100*(1+Q97))</f>
        <v>7562.9486242755574</v>
      </c>
      <c r="R100" s="25">
        <f t="shared" ref="R100" si="820">IF(R101&lt;&gt;"",R101,Q100*(1+R97))</f>
        <v>7789.8370830038248</v>
      </c>
      <c r="S100" s="25">
        <f t="shared" ref="S100" si="821">IF(S101&lt;&gt;"",S101,R100*(1+S97))</f>
        <v>8023.53219549394</v>
      </c>
      <c r="T100" s="25">
        <f t="shared" ref="T100" si="822">IF(T101&lt;&gt;"",T101,S100*(1+T97))</f>
        <v>8264.2381613587586</v>
      </c>
      <c r="U100" s="25">
        <f t="shared" ref="U100" si="823">IF(U101&lt;&gt;"",U101,T100*(1+U97))</f>
        <v>8512.1653061995221</v>
      </c>
      <c r="V100" s="25">
        <f t="shared" ref="V100" si="824">IF(V101&lt;&gt;"",V101,U100*(1+V97))</f>
        <v>8767.5302653855088</v>
      </c>
      <c r="W100" s="25">
        <f t="shared" ref="W100" si="825">IF(W101&lt;&gt;"",W101,V100*(1+W97))</f>
        <v>9030.5561733470749</v>
      </c>
      <c r="X100" s="25">
        <f t="shared" ref="X100" si="826">IF(X101&lt;&gt;"",X101,W100*(1+X97))</f>
        <v>9301.4728585474877</v>
      </c>
      <c r="Y100" s="25">
        <f t="shared" ref="Y100" si="827">IF(Y101&lt;&gt;"",Y101,X100*(1+Y97))</f>
        <v>9580.5170443039133</v>
      </c>
      <c r="Z100" s="25">
        <f t="shared" ref="Z100" si="828">IF(Z101&lt;&gt;"",Z101,Y100*(1+Z97))</f>
        <v>9867.9325556330314</v>
      </c>
      <c r="AA100" s="25">
        <f t="shared" ref="AA100" si="829">IF(AA101&lt;&gt;"",AA101,Z100*(1+AA97))</f>
        <v>10163.970532302023</v>
      </c>
      <c r="AB100" s="25">
        <f t="shared" ref="AB100" si="830">IF(AB101&lt;&gt;"",AB101,AA100*(1+AB97))</f>
        <v>10468.889648271084</v>
      </c>
      <c r="AC100" s="25">
        <f t="shared" ref="AC100" si="831">IF(AC101&lt;&gt;"",AC101,AB100*(1+AC97))</f>
        <v>10782.956337719217</v>
      </c>
      <c r="AD100" s="25">
        <f t="shared" ref="AD100" si="832">IF(AD101&lt;&gt;"",AD101,AC100*(1+AD97))</f>
        <v>11106.445027850794</v>
      </c>
      <c r="AE100" s="25">
        <f t="shared" ref="AE100" si="833">IF(AE101&lt;&gt;"",AE101,AD100*(1+AE97))</f>
        <v>11439.638378686317</v>
      </c>
      <c r="AF100" s="25">
        <f t="shared" ref="AF100" si="834">IF(AF101&lt;&gt;"",AF101,AE100*(1+AF97))</f>
        <v>11782.827530046907</v>
      </c>
      <c r="AG100" s="25">
        <f t="shared" ref="AG100" si="835">IF(AG101&lt;&gt;"",AG101,AF100*(1+AG97))</f>
        <v>12136.312355948314</v>
      </c>
      <c r="AH100" s="25">
        <f t="shared" ref="AH100" si="836">IF(AH101&lt;&gt;"",AH101,AG100*(1+AH97))</f>
        <v>12500.401726626764</v>
      </c>
      <c r="AI100" s="25">
        <f t="shared" ref="AI100" si="837">IF(AI101&lt;&gt;"",AI101,AH100*(1+AI97))</f>
        <v>12875.413778425567</v>
      </c>
      <c r="AJ100" s="25">
        <f t="shared" ref="AJ100" si="838">IF(AJ101&lt;&gt;"",AJ101,AI100*(1+AJ97))</f>
        <v>13261.676191778335</v>
      </c>
      <c r="AK100" s="25">
        <f t="shared" ref="AK100" si="839">IF(AK101&lt;&gt;"",AK101,AJ100*(1+AK97))</f>
        <v>13659.526477531686</v>
      </c>
      <c r="AL100" s="25">
        <f t="shared" ref="AL100" si="840">IF(AL101&lt;&gt;"",AL101,AK100*(1+AL97))</f>
        <v>14069.312271857638</v>
      </c>
      <c r="AM100" s="25">
        <f t="shared" ref="AM100" si="841">IF(AM101&lt;&gt;"",AM101,AL100*(1+AM97))</f>
        <v>14491.391640013368</v>
      </c>
      <c r="AN100" s="25">
        <f t="shared" ref="AN100" si="842">IF(AN101&lt;&gt;"",AN101,AM100*(1+AN97))</f>
        <v>14926.133389213768</v>
      </c>
      <c r="AO100" s="25">
        <f t="shared" ref="AO100" si="843">IF(AO101&lt;&gt;"",AO101,AN100*(1+AO97))</f>
        <v>15373.917390890181</v>
      </c>
      <c r="AP100" s="25">
        <f t="shared" ref="AP100" si="844">IF(AP101&lt;&gt;"",AP101,AO100*(1+AP97))</f>
        <v>15835.134912616886</v>
      </c>
    </row>
    <row r="101" spans="1:42" x14ac:dyDescent="0.25">
      <c r="A101" s="24" t="str">
        <f>_xlfn.CONCAT(A96, " Cost Override")</f>
        <v>Paint - Exterior Cost Override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3" spans="1:42" x14ac:dyDescent="0.25">
      <c r="A103" s="22" t="str">
        <f>_xlfn.CONCAT(A96," Age in Years")</f>
        <v>Paint - Exterior Age in Years</v>
      </c>
      <c r="C103" s="26">
        <f>IF(C104&lt;&gt;"",C104,IF('Inputs &amp; Dashboard'!E9&gt;=C106,0,'Inputs &amp; Dashboard'!E9))</f>
        <v>0</v>
      </c>
      <c r="D103" s="26">
        <f>IF(D104&lt;&gt;"",D104,IF(C103+1&gt;=D106,0,C103+1))</f>
        <v>1</v>
      </c>
      <c r="E103" s="26">
        <f t="shared" ref="E103" si="845">IF(E104&lt;&gt;"",E104,IF(D103+1&gt;=E106,0,D103+1))</f>
        <v>2</v>
      </c>
      <c r="F103" s="26">
        <f t="shared" ref="F103" si="846">IF(F104&lt;&gt;"",F104,IF(E103+1&gt;=F106,0,E103+1))</f>
        <v>3</v>
      </c>
      <c r="G103" s="26">
        <f t="shared" ref="G103" si="847">IF(G104&lt;&gt;"",G104,IF(F103+1&gt;=G106,0,F103+1))</f>
        <v>4</v>
      </c>
      <c r="H103" s="26">
        <f t="shared" ref="H103" si="848">IF(H104&lt;&gt;"",H104,IF(G103+1&gt;=H106,0,G103+1))</f>
        <v>5</v>
      </c>
      <c r="I103" s="26">
        <f t="shared" ref="I103" si="849">IF(I104&lt;&gt;"",I104,IF(H103+1&gt;=I106,0,H103+1))</f>
        <v>6</v>
      </c>
      <c r="J103" s="26">
        <f t="shared" ref="J103" si="850">IF(J104&lt;&gt;"",J104,IF(I103+1&gt;=J106,0,I103+1))</f>
        <v>7</v>
      </c>
      <c r="K103" s="26">
        <f t="shared" ref="K103" si="851">IF(K104&lt;&gt;"",K104,IF(J103+1&gt;=K106,0,J103+1))</f>
        <v>8</v>
      </c>
      <c r="L103" s="26">
        <f t="shared" ref="L103" si="852">IF(L104&lt;&gt;"",L104,IF(K103+1&gt;=L106,0,K103+1))</f>
        <v>9</v>
      </c>
      <c r="M103" s="26">
        <f t="shared" ref="M103" si="853">IF(M104&lt;&gt;"",M104,IF(L103+1&gt;=M106,0,L103+1))</f>
        <v>0</v>
      </c>
      <c r="N103" s="26">
        <f t="shared" ref="N103" si="854">IF(N104&lt;&gt;"",N104,IF(M103+1&gt;=N106,0,M103+1))</f>
        <v>1</v>
      </c>
      <c r="O103" s="26">
        <f t="shared" ref="O103" si="855">IF(O104&lt;&gt;"",O104,IF(N103+1&gt;=O106,0,N103+1))</f>
        <v>2</v>
      </c>
      <c r="P103" s="26">
        <f t="shared" ref="P103" si="856">IF(P104&lt;&gt;"",P104,IF(O103+1&gt;=P106,0,O103+1))</f>
        <v>3</v>
      </c>
      <c r="Q103" s="26">
        <f t="shared" ref="Q103" si="857">IF(Q104&lt;&gt;"",Q104,IF(P103+1&gt;=Q106,0,P103+1))</f>
        <v>4</v>
      </c>
      <c r="R103" s="26">
        <f t="shared" ref="R103" si="858">IF(R104&lt;&gt;"",R104,IF(Q103+1&gt;=R106,0,Q103+1))</f>
        <v>5</v>
      </c>
      <c r="S103" s="26">
        <f t="shared" ref="S103" si="859">IF(S104&lt;&gt;"",S104,IF(R103+1&gt;=S106,0,R103+1))</f>
        <v>6</v>
      </c>
      <c r="T103" s="26">
        <f t="shared" ref="T103" si="860">IF(T104&lt;&gt;"",T104,IF(S103+1&gt;=T106,0,S103+1))</f>
        <v>7</v>
      </c>
      <c r="U103" s="26">
        <f t="shared" ref="U103" si="861">IF(U104&lt;&gt;"",U104,IF(T103+1&gt;=U106,0,T103+1))</f>
        <v>8</v>
      </c>
      <c r="V103" s="26">
        <f t="shared" ref="V103" si="862">IF(V104&lt;&gt;"",V104,IF(U103+1&gt;=V106,0,U103+1))</f>
        <v>9</v>
      </c>
      <c r="W103" s="26">
        <f t="shared" ref="W103" si="863">IF(W104&lt;&gt;"",W104,IF(V103+1&gt;=W106,0,V103+1))</f>
        <v>0</v>
      </c>
      <c r="X103" s="26">
        <f t="shared" ref="X103" si="864">IF(X104&lt;&gt;"",X104,IF(W103+1&gt;=X106,0,W103+1))</f>
        <v>1</v>
      </c>
      <c r="Y103" s="26">
        <f t="shared" ref="Y103" si="865">IF(Y104&lt;&gt;"",Y104,IF(X103+1&gt;=Y106,0,X103+1))</f>
        <v>2</v>
      </c>
      <c r="Z103" s="26">
        <f t="shared" ref="Z103" si="866">IF(Z104&lt;&gt;"",Z104,IF(Y103+1&gt;=Z106,0,Y103+1))</f>
        <v>3</v>
      </c>
      <c r="AA103" s="26">
        <f t="shared" ref="AA103" si="867">IF(AA104&lt;&gt;"",AA104,IF(Z103+1&gt;=AA106,0,Z103+1))</f>
        <v>4</v>
      </c>
      <c r="AB103" s="26">
        <f t="shared" ref="AB103" si="868">IF(AB104&lt;&gt;"",AB104,IF(AA103+1&gt;=AB106,0,AA103+1))</f>
        <v>5</v>
      </c>
      <c r="AC103" s="26">
        <f t="shared" ref="AC103" si="869">IF(AC104&lt;&gt;"",AC104,IF(AB103+1&gt;=AC106,0,AB103+1))</f>
        <v>6</v>
      </c>
      <c r="AD103" s="26">
        <f t="shared" ref="AD103" si="870">IF(AD104&lt;&gt;"",AD104,IF(AC103+1&gt;=AD106,0,AC103+1))</f>
        <v>7</v>
      </c>
      <c r="AE103" s="26">
        <f t="shared" ref="AE103" si="871">IF(AE104&lt;&gt;"",AE104,IF(AD103+1&gt;=AE106,0,AD103+1))</f>
        <v>8</v>
      </c>
      <c r="AF103" s="26">
        <f t="shared" ref="AF103" si="872">IF(AF104&lt;&gt;"",AF104,IF(AE103+1&gt;=AF106,0,AE103+1))</f>
        <v>9</v>
      </c>
      <c r="AG103" s="26">
        <f t="shared" ref="AG103" si="873">IF(AG104&lt;&gt;"",AG104,IF(AF103+1&gt;=AG106,0,AF103+1))</f>
        <v>0</v>
      </c>
      <c r="AH103" s="26">
        <f t="shared" ref="AH103" si="874">IF(AH104&lt;&gt;"",AH104,IF(AG103+1&gt;=AH106,0,AG103+1))</f>
        <v>1</v>
      </c>
      <c r="AI103" s="26">
        <f t="shared" ref="AI103" si="875">IF(AI104&lt;&gt;"",AI104,IF(AH103+1&gt;=AI106,0,AH103+1))</f>
        <v>2</v>
      </c>
      <c r="AJ103" s="26">
        <f t="shared" ref="AJ103" si="876">IF(AJ104&lt;&gt;"",AJ104,IF(AI103+1&gt;=AJ106,0,AI103+1))</f>
        <v>3</v>
      </c>
      <c r="AK103" s="26">
        <f t="shared" ref="AK103" si="877">IF(AK104&lt;&gt;"",AK104,IF(AJ103+1&gt;=AK106,0,AJ103+1))</f>
        <v>4</v>
      </c>
      <c r="AL103" s="26">
        <f t="shared" ref="AL103" si="878">IF(AL104&lt;&gt;"",AL104,IF(AK103+1&gt;=AL106,0,AK103+1))</f>
        <v>5</v>
      </c>
      <c r="AM103" s="26">
        <f t="shared" ref="AM103" si="879">IF(AM104&lt;&gt;"",AM104,IF(AL103+1&gt;=AM106,0,AL103+1))</f>
        <v>6</v>
      </c>
      <c r="AN103" s="26">
        <f t="shared" ref="AN103" si="880">IF(AN104&lt;&gt;"",AN104,IF(AM103+1&gt;=AN106,0,AM103+1))</f>
        <v>7</v>
      </c>
      <c r="AO103" s="26">
        <f t="shared" ref="AO103" si="881">IF(AO104&lt;&gt;"",AO104,IF(AN103+1&gt;=AO106,0,AN103+1))</f>
        <v>8</v>
      </c>
      <c r="AP103" s="26">
        <f t="shared" ref="AP103" si="882">IF(AP104&lt;&gt;"",AP104,IF(AO103+1&gt;=AP106,0,AO103+1))</f>
        <v>9</v>
      </c>
    </row>
    <row r="104" spans="1:42" x14ac:dyDescent="0.25">
      <c r="A104" s="24" t="str">
        <f>_xlfn.CONCAT(A96, " Age in Years Override")</f>
        <v>Paint - Exterior Age in Years Override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</row>
    <row r="106" spans="1:42" x14ac:dyDescent="0.25">
      <c r="A106" s="22" t="str">
        <f>_xlfn.CONCAT(A96," Frequency in Years")</f>
        <v>Paint - Exterior Frequency in Years</v>
      </c>
      <c r="C106" s="26">
        <f>IF(C107&lt;&gt;"",C107,'Inputs &amp; Dashboard'!D9)</f>
        <v>10</v>
      </c>
      <c r="D106" s="26">
        <f>IF(D107&lt;&gt;"",D107,C106)</f>
        <v>10</v>
      </c>
      <c r="E106" s="26">
        <f t="shared" ref="E106" si="883">IF(E107&lt;&gt;"",E107,D106)</f>
        <v>10</v>
      </c>
      <c r="F106" s="26">
        <f t="shared" ref="F106" si="884">IF(F107&lt;&gt;"",F107,E106)</f>
        <v>10</v>
      </c>
      <c r="G106" s="26">
        <f t="shared" ref="G106" si="885">IF(G107&lt;&gt;"",G107,F106)</f>
        <v>10</v>
      </c>
      <c r="H106" s="26">
        <f t="shared" ref="H106" si="886">IF(H107&lt;&gt;"",H107,G106)</f>
        <v>10</v>
      </c>
      <c r="I106" s="26">
        <f t="shared" ref="I106" si="887">IF(I107&lt;&gt;"",I107,H106)</f>
        <v>10</v>
      </c>
      <c r="J106" s="26">
        <f t="shared" ref="J106" si="888">IF(J107&lt;&gt;"",J107,I106)</f>
        <v>10</v>
      </c>
      <c r="K106" s="26">
        <f t="shared" ref="K106" si="889">IF(K107&lt;&gt;"",K107,J106)</f>
        <v>10</v>
      </c>
      <c r="L106" s="26">
        <f t="shared" ref="L106" si="890">IF(L107&lt;&gt;"",L107,K106)</f>
        <v>10</v>
      </c>
      <c r="M106" s="26">
        <f t="shared" ref="M106" si="891">IF(M107&lt;&gt;"",M107,L106)</f>
        <v>10</v>
      </c>
      <c r="N106" s="26">
        <f t="shared" ref="N106" si="892">IF(N107&lt;&gt;"",N107,M106)</f>
        <v>10</v>
      </c>
      <c r="O106" s="26">
        <f t="shared" ref="O106" si="893">IF(O107&lt;&gt;"",O107,N106)</f>
        <v>10</v>
      </c>
      <c r="P106" s="26">
        <f t="shared" ref="P106" si="894">IF(P107&lt;&gt;"",P107,O106)</f>
        <v>10</v>
      </c>
      <c r="Q106" s="26">
        <f t="shared" ref="Q106" si="895">IF(Q107&lt;&gt;"",Q107,P106)</f>
        <v>10</v>
      </c>
      <c r="R106" s="26">
        <f t="shared" ref="R106" si="896">IF(R107&lt;&gt;"",R107,Q106)</f>
        <v>10</v>
      </c>
      <c r="S106" s="26">
        <f t="shared" ref="S106" si="897">IF(S107&lt;&gt;"",S107,R106)</f>
        <v>10</v>
      </c>
      <c r="T106" s="26">
        <f t="shared" ref="T106" si="898">IF(T107&lt;&gt;"",T107,S106)</f>
        <v>10</v>
      </c>
      <c r="U106" s="26">
        <f t="shared" ref="U106" si="899">IF(U107&lt;&gt;"",U107,T106)</f>
        <v>10</v>
      </c>
      <c r="V106" s="26">
        <f t="shared" ref="V106" si="900">IF(V107&lt;&gt;"",V107,U106)</f>
        <v>10</v>
      </c>
      <c r="W106" s="26">
        <f t="shared" ref="W106" si="901">IF(W107&lt;&gt;"",W107,V106)</f>
        <v>10</v>
      </c>
      <c r="X106" s="26">
        <f t="shared" ref="X106" si="902">IF(X107&lt;&gt;"",X107,W106)</f>
        <v>10</v>
      </c>
      <c r="Y106" s="26">
        <f t="shared" ref="Y106" si="903">IF(Y107&lt;&gt;"",Y107,X106)</f>
        <v>10</v>
      </c>
      <c r="Z106" s="26">
        <f t="shared" ref="Z106" si="904">IF(Z107&lt;&gt;"",Z107,Y106)</f>
        <v>10</v>
      </c>
      <c r="AA106" s="26">
        <f t="shared" ref="AA106" si="905">IF(AA107&lt;&gt;"",AA107,Z106)</f>
        <v>10</v>
      </c>
      <c r="AB106" s="26">
        <f t="shared" ref="AB106" si="906">IF(AB107&lt;&gt;"",AB107,AA106)</f>
        <v>10</v>
      </c>
      <c r="AC106" s="26">
        <f t="shared" ref="AC106" si="907">IF(AC107&lt;&gt;"",AC107,AB106)</f>
        <v>10</v>
      </c>
      <c r="AD106" s="26">
        <f t="shared" ref="AD106" si="908">IF(AD107&lt;&gt;"",AD107,AC106)</f>
        <v>10</v>
      </c>
      <c r="AE106" s="26">
        <f t="shared" ref="AE106" si="909">IF(AE107&lt;&gt;"",AE107,AD106)</f>
        <v>10</v>
      </c>
      <c r="AF106" s="26">
        <f t="shared" ref="AF106" si="910">IF(AF107&lt;&gt;"",AF107,AE106)</f>
        <v>10</v>
      </c>
      <c r="AG106" s="26">
        <f t="shared" ref="AG106" si="911">IF(AG107&lt;&gt;"",AG107,AF106)</f>
        <v>10</v>
      </c>
      <c r="AH106" s="26">
        <f t="shared" ref="AH106" si="912">IF(AH107&lt;&gt;"",AH107,AG106)</f>
        <v>10</v>
      </c>
      <c r="AI106" s="26">
        <f t="shared" ref="AI106" si="913">IF(AI107&lt;&gt;"",AI107,AH106)</f>
        <v>10</v>
      </c>
      <c r="AJ106" s="26">
        <f t="shared" ref="AJ106" si="914">IF(AJ107&lt;&gt;"",AJ107,AI106)</f>
        <v>10</v>
      </c>
      <c r="AK106" s="26">
        <f t="shared" ref="AK106" si="915">IF(AK107&lt;&gt;"",AK107,AJ106)</f>
        <v>10</v>
      </c>
      <c r="AL106" s="26">
        <f t="shared" ref="AL106" si="916">IF(AL107&lt;&gt;"",AL107,AK106)</f>
        <v>10</v>
      </c>
      <c r="AM106" s="26">
        <f t="shared" ref="AM106" si="917">IF(AM107&lt;&gt;"",AM107,AL106)</f>
        <v>10</v>
      </c>
      <c r="AN106" s="26">
        <f t="shared" ref="AN106" si="918">IF(AN107&lt;&gt;"",AN107,AM106)</f>
        <v>10</v>
      </c>
      <c r="AO106" s="26">
        <f t="shared" ref="AO106" si="919">IF(AO107&lt;&gt;"",AO107,AN106)</f>
        <v>10</v>
      </c>
      <c r="AP106" s="26">
        <f t="shared" ref="AP106" si="920">IF(AP107&lt;&gt;"",AP107,AO106)</f>
        <v>10</v>
      </c>
    </row>
    <row r="107" spans="1:42" x14ac:dyDescent="0.25">
      <c r="A107" s="24" t="str">
        <f>_xlfn.CONCAT(A96, " Frequency in Years Override")</f>
        <v>Paint - Exterior Frequency in Years Override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</row>
    <row r="109" spans="1:42" x14ac:dyDescent="0.25">
      <c r="A109" s="22" t="str">
        <f>_xlfn.CONCAT("Replaced ",A96)</f>
        <v>Replaced Paint - Exterior</v>
      </c>
      <c r="C109" s="2" t="b">
        <f>IF(C110&lt;&gt;"",C110,IF('Inputs &amp; Dashboard'!E9=0,FALSE,IF(Overrides!C103=0,TRUE,FALSE)))</f>
        <v>0</v>
      </c>
      <c r="D109" s="2" t="b">
        <f>IF(D110&lt;&gt;"",D110,IF(Overrides!D103=0,TRUE,FALSE))</f>
        <v>0</v>
      </c>
      <c r="E109" s="2" t="b">
        <f>IF(E110&lt;&gt;"",E110,IF(Overrides!E103=0,TRUE,FALSE))</f>
        <v>0</v>
      </c>
      <c r="F109" s="2" t="b">
        <f>IF(F110&lt;&gt;"",F110,IF(Overrides!F103=0,TRUE,FALSE))</f>
        <v>0</v>
      </c>
      <c r="G109" s="2" t="b">
        <f>IF(G110&lt;&gt;"",G110,IF(Overrides!G103=0,TRUE,FALSE))</f>
        <v>0</v>
      </c>
      <c r="H109" s="2" t="b">
        <f>IF(H110&lt;&gt;"",H110,IF(Overrides!H103=0,TRUE,FALSE))</f>
        <v>0</v>
      </c>
      <c r="I109" s="2" t="b">
        <f>IF(I110&lt;&gt;"",I110,IF(Overrides!I103=0,TRUE,FALSE))</f>
        <v>0</v>
      </c>
      <c r="J109" s="2" t="b">
        <f>IF(J110&lt;&gt;"",J110,IF(Overrides!J103=0,TRUE,FALSE))</f>
        <v>0</v>
      </c>
      <c r="K109" s="2" t="b">
        <f>IF(K110&lt;&gt;"",K110,IF(Overrides!K103=0,TRUE,FALSE))</f>
        <v>0</v>
      </c>
      <c r="L109" s="2" t="b">
        <f>IF(L110&lt;&gt;"",L110,IF(Overrides!L103=0,TRUE,FALSE))</f>
        <v>0</v>
      </c>
      <c r="M109" s="2" t="b">
        <f>IF(M110&lt;&gt;"",M110,IF(Overrides!M103=0,TRUE,FALSE))</f>
        <v>1</v>
      </c>
      <c r="N109" s="2" t="b">
        <f>IF(N110&lt;&gt;"",N110,IF(Overrides!N103=0,TRUE,FALSE))</f>
        <v>0</v>
      </c>
      <c r="O109" s="2" t="b">
        <f>IF(O110&lt;&gt;"",O110,IF(Overrides!O103=0,TRUE,FALSE))</f>
        <v>0</v>
      </c>
      <c r="P109" s="2" t="b">
        <f>IF(P110&lt;&gt;"",P110,IF(Overrides!P103=0,TRUE,FALSE))</f>
        <v>0</v>
      </c>
      <c r="Q109" s="2" t="b">
        <f>IF(Q110&lt;&gt;"",Q110,IF(Overrides!Q103=0,TRUE,FALSE))</f>
        <v>0</v>
      </c>
      <c r="R109" s="2" t="b">
        <f>IF(R110&lt;&gt;"",R110,IF(Overrides!R103=0,TRUE,FALSE))</f>
        <v>0</v>
      </c>
      <c r="S109" s="2" t="b">
        <f>IF(S110&lt;&gt;"",S110,IF(Overrides!S103=0,TRUE,FALSE))</f>
        <v>0</v>
      </c>
      <c r="T109" s="2" t="b">
        <f>IF(T110&lt;&gt;"",T110,IF(Overrides!T103=0,TRUE,FALSE))</f>
        <v>0</v>
      </c>
      <c r="U109" s="2" t="b">
        <f>IF(U110&lt;&gt;"",U110,IF(Overrides!U103=0,TRUE,FALSE))</f>
        <v>0</v>
      </c>
      <c r="V109" s="2" t="b">
        <f>IF(V110&lt;&gt;"",V110,IF(Overrides!V103=0,TRUE,FALSE))</f>
        <v>0</v>
      </c>
      <c r="W109" s="2" t="b">
        <f>IF(W110&lt;&gt;"",W110,IF(Overrides!W103=0,TRUE,FALSE))</f>
        <v>1</v>
      </c>
      <c r="X109" s="2" t="b">
        <f>IF(X110&lt;&gt;"",X110,IF(Overrides!X103=0,TRUE,FALSE))</f>
        <v>0</v>
      </c>
      <c r="Y109" s="2" t="b">
        <f>IF(Y110&lt;&gt;"",Y110,IF(Overrides!Y103=0,TRUE,FALSE))</f>
        <v>0</v>
      </c>
      <c r="Z109" s="2" t="b">
        <f>IF(Z110&lt;&gt;"",Z110,IF(Overrides!Z103=0,TRUE,FALSE))</f>
        <v>0</v>
      </c>
      <c r="AA109" s="2" t="b">
        <f>IF(AA110&lt;&gt;"",AA110,IF(Overrides!AA103=0,TRUE,FALSE))</f>
        <v>0</v>
      </c>
      <c r="AB109" s="2" t="b">
        <f>IF(AB110&lt;&gt;"",AB110,IF(Overrides!AB103=0,TRUE,FALSE))</f>
        <v>0</v>
      </c>
      <c r="AC109" s="2" t="b">
        <f>IF(AC110&lt;&gt;"",AC110,IF(Overrides!AC103=0,TRUE,FALSE))</f>
        <v>0</v>
      </c>
      <c r="AD109" s="2" t="b">
        <f>IF(AD110&lt;&gt;"",AD110,IF(Overrides!AD103=0,TRUE,FALSE))</f>
        <v>0</v>
      </c>
      <c r="AE109" s="2" t="b">
        <f>IF(AE110&lt;&gt;"",AE110,IF(Overrides!AE103=0,TRUE,FALSE))</f>
        <v>0</v>
      </c>
      <c r="AF109" s="2" t="b">
        <f>IF(AF110&lt;&gt;"",AF110,IF(Overrides!AF103=0,TRUE,FALSE))</f>
        <v>0</v>
      </c>
      <c r="AG109" s="2" t="b">
        <f>IF(AG110&lt;&gt;"",AG110,IF(Overrides!AG103=0,TRUE,FALSE))</f>
        <v>1</v>
      </c>
      <c r="AH109" s="2" t="b">
        <f>IF(AH110&lt;&gt;"",AH110,IF(Overrides!AH103=0,TRUE,FALSE))</f>
        <v>0</v>
      </c>
      <c r="AI109" s="2" t="b">
        <f>IF(AI110&lt;&gt;"",AI110,IF(Overrides!AI103=0,TRUE,FALSE))</f>
        <v>0</v>
      </c>
      <c r="AJ109" s="2" t="b">
        <f>IF(AJ110&lt;&gt;"",AJ110,IF(Overrides!AJ103=0,TRUE,FALSE))</f>
        <v>0</v>
      </c>
      <c r="AK109" s="2" t="b">
        <f>IF(AK110&lt;&gt;"",AK110,IF(Overrides!AK103=0,TRUE,FALSE))</f>
        <v>0</v>
      </c>
      <c r="AL109" s="2" t="b">
        <f>IF(AL110&lt;&gt;"",AL110,IF(Overrides!AL103=0,TRUE,FALSE))</f>
        <v>0</v>
      </c>
      <c r="AM109" s="2" t="b">
        <f>IF(AM110&lt;&gt;"",AM110,IF(Overrides!AM103=0,TRUE,FALSE))</f>
        <v>0</v>
      </c>
      <c r="AN109" s="2" t="b">
        <f>IF(AN110&lt;&gt;"",AN110,IF(Overrides!AN103=0,TRUE,FALSE))</f>
        <v>0</v>
      </c>
      <c r="AO109" s="2" t="b">
        <f>IF(AO110&lt;&gt;"",AO110,IF(Overrides!AO103=0,TRUE,FALSE))</f>
        <v>0</v>
      </c>
      <c r="AP109" s="2" t="b">
        <f>IF(AP110&lt;&gt;"",AP110,IF(Overrides!AP103=0,TRUE,FALSE))</f>
        <v>0</v>
      </c>
    </row>
    <row r="110" spans="1:42" x14ac:dyDescent="0.25">
      <c r="A110" s="27" t="str">
        <f>_xlfn.CONCAT("Replaced ",A97," Override")</f>
        <v>Replaced Inflation Rate Override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</row>
    <row r="112" spans="1:42" x14ac:dyDescent="0.25">
      <c r="A112" s="22" t="str">
        <f>_xlfn.CONCAT("Spent on ",A96)</f>
        <v>Spent on Paint - Exterior</v>
      </c>
      <c r="C112" s="25">
        <f>IF(C113&lt;&gt;"",C113,IF(C109=TRUE,C100,0))</f>
        <v>0</v>
      </c>
      <c r="D112" s="25">
        <f t="shared" ref="D112" si="921">IF(D113&lt;&gt;"",D113,IF(D109=TRUE,D100,0))</f>
        <v>0</v>
      </c>
      <c r="E112" s="25">
        <f t="shared" ref="E112" si="922">IF(E113&lt;&gt;"",E113,IF(E109=TRUE,E100,0))</f>
        <v>0</v>
      </c>
      <c r="F112" s="25">
        <f t="shared" ref="F112" si="923">IF(F113&lt;&gt;"",F113,IF(F109=TRUE,F100,0))</f>
        <v>0</v>
      </c>
      <c r="G112" s="25">
        <f t="shared" ref="G112" si="924">IF(G113&lt;&gt;"",G113,IF(G109=TRUE,G100,0))</f>
        <v>0</v>
      </c>
      <c r="H112" s="25">
        <f t="shared" ref="H112" si="925">IF(H113&lt;&gt;"",H113,IF(H109=TRUE,H100,0))</f>
        <v>0</v>
      </c>
      <c r="I112" s="25">
        <f t="shared" ref="I112" si="926">IF(I113&lt;&gt;"",I113,IF(I109=TRUE,I100,0))</f>
        <v>0</v>
      </c>
      <c r="J112" s="25">
        <f t="shared" ref="J112" si="927">IF(J113&lt;&gt;"",J113,IF(J109=TRUE,J100,0))</f>
        <v>0</v>
      </c>
      <c r="K112" s="25">
        <f t="shared" ref="K112" si="928">IF(K113&lt;&gt;"",K113,IF(K109=TRUE,K100,0))</f>
        <v>0</v>
      </c>
      <c r="L112" s="25">
        <f t="shared" ref="L112" si="929">IF(L113&lt;&gt;"",L113,IF(L109=TRUE,L100,0))</f>
        <v>0</v>
      </c>
      <c r="M112" s="25">
        <f t="shared" ref="M112" si="930">IF(M113&lt;&gt;"",M113,IF(M109=TRUE,M100,0))</f>
        <v>6719.5818967206096</v>
      </c>
      <c r="N112" s="25">
        <f t="shared" ref="N112" si="931">IF(N113&lt;&gt;"",N113,IF(N109=TRUE,N100,0))</f>
        <v>0</v>
      </c>
      <c r="O112" s="25">
        <f t="shared" ref="O112" si="932">IF(O113&lt;&gt;"",O113,IF(O109=TRUE,O100,0))</f>
        <v>0</v>
      </c>
      <c r="P112" s="25">
        <f t="shared" ref="P112" si="933">IF(P113&lt;&gt;"",P113,IF(P109=TRUE,P100,0))</f>
        <v>0</v>
      </c>
      <c r="Q112" s="25">
        <f t="shared" ref="Q112" si="934">IF(Q113&lt;&gt;"",Q113,IF(Q109=TRUE,Q100,0))</f>
        <v>0</v>
      </c>
      <c r="R112" s="25">
        <f t="shared" ref="R112" si="935">IF(R113&lt;&gt;"",R113,IF(R109=TRUE,R100,0))</f>
        <v>0</v>
      </c>
      <c r="S112" s="25">
        <f t="shared" ref="S112" si="936">IF(S113&lt;&gt;"",S113,IF(S109=TRUE,S100,0))</f>
        <v>0</v>
      </c>
      <c r="T112" s="25">
        <f t="shared" ref="T112" si="937">IF(T113&lt;&gt;"",T113,IF(T109=TRUE,T100,0))</f>
        <v>0</v>
      </c>
      <c r="U112" s="25">
        <f t="shared" ref="U112" si="938">IF(U113&lt;&gt;"",U113,IF(U109=TRUE,U100,0))</f>
        <v>0</v>
      </c>
      <c r="V112" s="25">
        <f t="shared" ref="V112" si="939">IF(V113&lt;&gt;"",V113,IF(V109=TRUE,V100,0))</f>
        <v>0</v>
      </c>
      <c r="W112" s="25">
        <f t="shared" ref="W112" si="940">IF(W113&lt;&gt;"",W113,IF(W109=TRUE,W100,0))</f>
        <v>9030.5561733470749</v>
      </c>
      <c r="X112" s="25">
        <f t="shared" ref="X112" si="941">IF(X113&lt;&gt;"",X113,IF(X109=TRUE,X100,0))</f>
        <v>0</v>
      </c>
      <c r="Y112" s="25">
        <f t="shared" ref="Y112" si="942">IF(Y113&lt;&gt;"",Y113,IF(Y109=TRUE,Y100,0))</f>
        <v>0</v>
      </c>
      <c r="Z112" s="25">
        <f t="shared" ref="Z112" si="943">IF(Z113&lt;&gt;"",Z113,IF(Z109=TRUE,Z100,0))</f>
        <v>0</v>
      </c>
      <c r="AA112" s="25">
        <f t="shared" ref="AA112" si="944">IF(AA113&lt;&gt;"",AA113,IF(AA109=TRUE,AA100,0))</f>
        <v>0</v>
      </c>
      <c r="AB112" s="25">
        <f t="shared" ref="AB112" si="945">IF(AB113&lt;&gt;"",AB113,IF(AB109=TRUE,AB100,0))</f>
        <v>0</v>
      </c>
      <c r="AC112" s="25">
        <f t="shared" ref="AC112" si="946">IF(AC113&lt;&gt;"",AC113,IF(AC109=TRUE,AC100,0))</f>
        <v>0</v>
      </c>
      <c r="AD112" s="25">
        <f t="shared" ref="AD112" si="947">IF(AD113&lt;&gt;"",AD113,IF(AD109=TRUE,AD100,0))</f>
        <v>0</v>
      </c>
      <c r="AE112" s="25">
        <f t="shared" ref="AE112" si="948">IF(AE113&lt;&gt;"",AE113,IF(AE109=TRUE,AE100,0))</f>
        <v>0</v>
      </c>
      <c r="AF112" s="25">
        <f t="shared" ref="AF112" si="949">IF(AF113&lt;&gt;"",AF113,IF(AF109=TRUE,AF100,0))</f>
        <v>0</v>
      </c>
      <c r="AG112" s="25">
        <f t="shared" ref="AG112" si="950">IF(AG113&lt;&gt;"",AG113,IF(AG109=TRUE,AG100,0))</f>
        <v>12136.312355948314</v>
      </c>
      <c r="AH112" s="25">
        <f t="shared" ref="AH112" si="951">IF(AH113&lt;&gt;"",AH113,IF(AH109=TRUE,AH100,0))</f>
        <v>0</v>
      </c>
      <c r="AI112" s="25">
        <f t="shared" ref="AI112" si="952">IF(AI113&lt;&gt;"",AI113,IF(AI109=TRUE,AI100,0))</f>
        <v>0</v>
      </c>
      <c r="AJ112" s="25">
        <f t="shared" ref="AJ112" si="953">IF(AJ113&lt;&gt;"",AJ113,IF(AJ109=TRUE,AJ100,0))</f>
        <v>0</v>
      </c>
      <c r="AK112" s="25">
        <f t="shared" ref="AK112" si="954">IF(AK113&lt;&gt;"",AK113,IF(AK109=TRUE,AK100,0))</f>
        <v>0</v>
      </c>
      <c r="AL112" s="25">
        <f t="shared" ref="AL112" si="955">IF(AL113&lt;&gt;"",AL113,IF(AL109=TRUE,AL100,0))</f>
        <v>0</v>
      </c>
      <c r="AM112" s="25">
        <f t="shared" ref="AM112" si="956">IF(AM113&lt;&gt;"",AM113,IF(AM109=TRUE,AM100,0))</f>
        <v>0</v>
      </c>
      <c r="AN112" s="25">
        <f t="shared" ref="AN112" si="957">IF(AN113&lt;&gt;"",AN113,IF(AN109=TRUE,AN100,0))</f>
        <v>0</v>
      </c>
      <c r="AO112" s="25">
        <f t="shared" ref="AO112" si="958">IF(AO113&lt;&gt;"",AO113,IF(AO109=TRUE,AO100,0))</f>
        <v>0</v>
      </c>
      <c r="AP112" s="25">
        <f t="shared" ref="AP112" si="959">IF(AP113&lt;&gt;"",AP113,IF(AP109=TRUE,AP100,0))</f>
        <v>0</v>
      </c>
    </row>
    <row r="113" spans="1:42" x14ac:dyDescent="0.25">
      <c r="A113" s="27" t="str">
        <f>_xlfn.CONCAT("Spent on ",A96," Override")</f>
        <v>Spent on Paint - Exterior Override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5" spans="1:42" ht="18" thickBot="1" x14ac:dyDescent="0.35">
      <c r="A115" s="21" t="str">
        <f>'Inputs &amp; Dashboard'!B10</f>
        <v>Remodel - Bathrooms</v>
      </c>
      <c r="B115" s="4" t="s">
        <v>18</v>
      </c>
      <c r="C115" s="3">
        <v>1</v>
      </c>
      <c r="D115" s="3">
        <v>2</v>
      </c>
      <c r="E115" s="3">
        <v>3</v>
      </c>
      <c r="F115" s="3">
        <v>4</v>
      </c>
      <c r="G115" s="3">
        <v>5</v>
      </c>
      <c r="H115" s="3">
        <v>6</v>
      </c>
      <c r="I115" s="3">
        <v>7</v>
      </c>
      <c r="J115" s="3">
        <v>8</v>
      </c>
      <c r="K115" s="3">
        <v>9</v>
      </c>
      <c r="L115" s="3">
        <v>10</v>
      </c>
      <c r="M115" s="3">
        <v>11</v>
      </c>
      <c r="N115" s="3">
        <v>12</v>
      </c>
      <c r="O115" s="3">
        <v>13</v>
      </c>
      <c r="P115" s="3">
        <v>14</v>
      </c>
      <c r="Q115" s="3">
        <v>15</v>
      </c>
      <c r="R115" s="3">
        <v>16</v>
      </c>
      <c r="S115" s="3">
        <v>17</v>
      </c>
      <c r="T115" s="3">
        <v>18</v>
      </c>
      <c r="U115" s="3">
        <v>19</v>
      </c>
      <c r="V115" s="3">
        <v>20</v>
      </c>
      <c r="W115" s="3">
        <v>21</v>
      </c>
      <c r="X115" s="3">
        <v>22</v>
      </c>
      <c r="Y115" s="3">
        <v>23</v>
      </c>
      <c r="Z115" s="3">
        <v>24</v>
      </c>
      <c r="AA115" s="3">
        <v>25</v>
      </c>
      <c r="AB115" s="3">
        <v>26</v>
      </c>
      <c r="AC115" s="3">
        <v>27</v>
      </c>
      <c r="AD115" s="3">
        <v>28</v>
      </c>
      <c r="AE115" s="3">
        <v>29</v>
      </c>
      <c r="AF115" s="3">
        <v>30</v>
      </c>
      <c r="AG115" s="3">
        <v>31</v>
      </c>
      <c r="AH115" s="3">
        <v>32</v>
      </c>
      <c r="AI115" s="3">
        <v>33</v>
      </c>
      <c r="AJ115" s="3">
        <v>34</v>
      </c>
      <c r="AK115" s="3">
        <v>35</v>
      </c>
      <c r="AL115" s="3">
        <v>36</v>
      </c>
      <c r="AM115" s="3">
        <v>37</v>
      </c>
      <c r="AN115" s="3">
        <v>38</v>
      </c>
      <c r="AO115" s="3">
        <v>39</v>
      </c>
      <c r="AP115" s="3">
        <v>40</v>
      </c>
    </row>
    <row r="116" spans="1:42" ht="15.75" thickTop="1" x14ac:dyDescent="0.25">
      <c r="A116" s="22" t="s">
        <v>19</v>
      </c>
      <c r="C116" s="23">
        <f>IF(C117&lt;&gt;"",C117,0.03)</f>
        <v>0.03</v>
      </c>
      <c r="D116" s="23">
        <f>IF(D117&lt;&gt;"",D117,C116)</f>
        <v>0.03</v>
      </c>
      <c r="E116" s="23">
        <f t="shared" ref="E116" si="960">IF(E117&lt;&gt;"",E117,D116)</f>
        <v>0.03</v>
      </c>
      <c r="F116" s="23">
        <f t="shared" ref="F116" si="961">IF(F117&lt;&gt;"",F117,E116)</f>
        <v>0.03</v>
      </c>
      <c r="G116" s="23">
        <f t="shared" ref="G116" si="962">IF(G117&lt;&gt;"",G117,F116)</f>
        <v>0.03</v>
      </c>
      <c r="H116" s="23">
        <f t="shared" ref="H116" si="963">IF(H117&lt;&gt;"",H117,G116)</f>
        <v>0.03</v>
      </c>
      <c r="I116" s="23">
        <f t="shared" ref="I116" si="964">IF(I117&lt;&gt;"",I117,H116)</f>
        <v>0.03</v>
      </c>
      <c r="J116" s="23">
        <f t="shared" ref="J116" si="965">IF(J117&lt;&gt;"",J117,I116)</f>
        <v>0.03</v>
      </c>
      <c r="K116" s="23">
        <f t="shared" ref="K116" si="966">IF(K117&lt;&gt;"",K117,J116)</f>
        <v>0.03</v>
      </c>
      <c r="L116" s="23">
        <f t="shared" ref="L116" si="967">IF(L117&lt;&gt;"",L117,K116)</f>
        <v>0.03</v>
      </c>
      <c r="M116" s="23">
        <f t="shared" ref="M116" si="968">IF(M117&lt;&gt;"",M117,L116)</f>
        <v>0.03</v>
      </c>
      <c r="N116" s="23">
        <f t="shared" ref="N116" si="969">IF(N117&lt;&gt;"",N117,M116)</f>
        <v>0.03</v>
      </c>
      <c r="O116" s="23">
        <f t="shared" ref="O116" si="970">IF(O117&lt;&gt;"",O117,N116)</f>
        <v>0.03</v>
      </c>
      <c r="P116" s="23">
        <f t="shared" ref="P116" si="971">IF(P117&lt;&gt;"",P117,O116)</f>
        <v>0.03</v>
      </c>
      <c r="Q116" s="23">
        <f t="shared" ref="Q116" si="972">IF(Q117&lt;&gt;"",Q117,P116)</f>
        <v>0.03</v>
      </c>
      <c r="R116" s="23">
        <f t="shared" ref="R116" si="973">IF(R117&lt;&gt;"",R117,Q116)</f>
        <v>0.03</v>
      </c>
      <c r="S116" s="23">
        <f t="shared" ref="S116" si="974">IF(S117&lt;&gt;"",S117,R116)</f>
        <v>0.03</v>
      </c>
      <c r="T116" s="23">
        <f t="shared" ref="T116" si="975">IF(T117&lt;&gt;"",T117,S116)</f>
        <v>0.03</v>
      </c>
      <c r="U116" s="23">
        <f t="shared" ref="U116" si="976">IF(U117&lt;&gt;"",U117,T116)</f>
        <v>0.03</v>
      </c>
      <c r="V116" s="23">
        <f t="shared" ref="V116" si="977">IF(V117&lt;&gt;"",V117,U116)</f>
        <v>0.03</v>
      </c>
      <c r="W116" s="23">
        <f t="shared" ref="W116" si="978">IF(W117&lt;&gt;"",W117,V116)</f>
        <v>0.03</v>
      </c>
      <c r="X116" s="23">
        <f t="shared" ref="X116" si="979">IF(X117&lt;&gt;"",X117,W116)</f>
        <v>0.03</v>
      </c>
      <c r="Y116" s="23">
        <f t="shared" ref="Y116" si="980">IF(Y117&lt;&gt;"",Y117,X116)</f>
        <v>0.03</v>
      </c>
      <c r="Z116" s="23">
        <f t="shared" ref="Z116" si="981">IF(Z117&lt;&gt;"",Z117,Y116)</f>
        <v>0.03</v>
      </c>
      <c r="AA116" s="23">
        <f t="shared" ref="AA116" si="982">IF(AA117&lt;&gt;"",AA117,Z116)</f>
        <v>0.03</v>
      </c>
      <c r="AB116" s="23">
        <f t="shared" ref="AB116" si="983">IF(AB117&lt;&gt;"",AB117,AA116)</f>
        <v>0.03</v>
      </c>
      <c r="AC116" s="23">
        <f t="shared" ref="AC116" si="984">IF(AC117&lt;&gt;"",AC117,AB116)</f>
        <v>0.03</v>
      </c>
      <c r="AD116" s="23">
        <f t="shared" ref="AD116" si="985">IF(AD117&lt;&gt;"",AD117,AC116)</f>
        <v>0.03</v>
      </c>
      <c r="AE116" s="23">
        <f t="shared" ref="AE116" si="986">IF(AE117&lt;&gt;"",AE117,AD116)</f>
        <v>0.03</v>
      </c>
      <c r="AF116" s="23">
        <f t="shared" ref="AF116" si="987">IF(AF117&lt;&gt;"",AF117,AE116)</f>
        <v>0.03</v>
      </c>
      <c r="AG116" s="23">
        <f t="shared" ref="AG116" si="988">IF(AG117&lt;&gt;"",AG117,AF116)</f>
        <v>0.03</v>
      </c>
      <c r="AH116" s="23">
        <f t="shared" ref="AH116" si="989">IF(AH117&lt;&gt;"",AH117,AG116)</f>
        <v>0.03</v>
      </c>
      <c r="AI116" s="23">
        <f t="shared" ref="AI116" si="990">IF(AI117&lt;&gt;"",AI117,AH116)</f>
        <v>0.03</v>
      </c>
      <c r="AJ116" s="23">
        <f t="shared" ref="AJ116" si="991">IF(AJ117&lt;&gt;"",AJ117,AI116)</f>
        <v>0.03</v>
      </c>
      <c r="AK116" s="23">
        <f t="shared" ref="AK116" si="992">IF(AK117&lt;&gt;"",AK117,AJ116)</f>
        <v>0.03</v>
      </c>
      <c r="AL116" s="23">
        <f t="shared" ref="AL116" si="993">IF(AL117&lt;&gt;"",AL117,AK116)</f>
        <v>0.03</v>
      </c>
      <c r="AM116" s="23">
        <f t="shared" ref="AM116" si="994">IF(AM117&lt;&gt;"",AM117,AL116)</f>
        <v>0.03</v>
      </c>
      <c r="AN116" s="23">
        <f t="shared" ref="AN116" si="995">IF(AN117&lt;&gt;"",AN117,AM116)</f>
        <v>0.03</v>
      </c>
      <c r="AO116" s="23">
        <f t="shared" ref="AO116" si="996">IF(AO117&lt;&gt;"",AO117,AN116)</f>
        <v>0.03</v>
      </c>
      <c r="AP116" s="23">
        <f t="shared" ref="AP116" si="997">IF(AP117&lt;&gt;"",AP117,AO116)</f>
        <v>0.03</v>
      </c>
    </row>
    <row r="117" spans="1:42" x14ac:dyDescent="0.25">
      <c r="A117" s="24" t="s">
        <v>20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9" spans="1:42" x14ac:dyDescent="0.25">
      <c r="A119" s="22" t="str">
        <f>_xlfn.CONCAT(A115," Cost")</f>
        <v>Remodel - Bathrooms Cost</v>
      </c>
      <c r="C119" s="25">
        <f>IF(C120&lt;&gt;"",C120,'Inputs &amp; Dashboard'!C10)</f>
        <v>5000</v>
      </c>
      <c r="D119" s="25">
        <f>IF(D120&lt;&gt;"",D120,C119*(1+D116))</f>
        <v>5150</v>
      </c>
      <c r="E119" s="25">
        <f t="shared" ref="E119" si="998">IF(E120&lt;&gt;"",E120,D119*(1+E116))</f>
        <v>5304.5</v>
      </c>
      <c r="F119" s="25">
        <f t="shared" ref="F119" si="999">IF(F120&lt;&gt;"",F120,E119*(1+F116))</f>
        <v>5463.6350000000002</v>
      </c>
      <c r="G119" s="25">
        <f t="shared" ref="G119" si="1000">IF(G120&lt;&gt;"",G120,F119*(1+G116))</f>
        <v>5627.5440500000004</v>
      </c>
      <c r="H119" s="25">
        <f t="shared" ref="H119" si="1001">IF(H120&lt;&gt;"",H120,G119*(1+H116))</f>
        <v>5796.3703715000001</v>
      </c>
      <c r="I119" s="25">
        <f t="shared" ref="I119" si="1002">IF(I120&lt;&gt;"",I120,H119*(1+I116))</f>
        <v>5970.2614826449999</v>
      </c>
      <c r="J119" s="25">
        <f t="shared" ref="J119" si="1003">IF(J120&lt;&gt;"",J120,I119*(1+J116))</f>
        <v>6149.3693271243501</v>
      </c>
      <c r="K119" s="25">
        <f t="shared" ref="K119" si="1004">IF(K120&lt;&gt;"",K120,J119*(1+K116))</f>
        <v>6333.8504069380806</v>
      </c>
      <c r="L119" s="25">
        <f t="shared" ref="L119" si="1005">IF(L120&lt;&gt;"",L120,K119*(1+L116))</f>
        <v>6523.865919146223</v>
      </c>
      <c r="M119" s="25">
        <f t="shared" ref="M119" si="1006">IF(M120&lt;&gt;"",M120,L119*(1+M116))</f>
        <v>6719.5818967206096</v>
      </c>
      <c r="N119" s="25">
        <f t="shared" ref="N119" si="1007">IF(N120&lt;&gt;"",N120,M119*(1+N116))</f>
        <v>6921.1693536222283</v>
      </c>
      <c r="O119" s="25">
        <f t="shared" ref="O119" si="1008">IF(O120&lt;&gt;"",O120,N119*(1+O116))</f>
        <v>7128.8044342308949</v>
      </c>
      <c r="P119" s="25">
        <f t="shared" ref="P119" si="1009">IF(P120&lt;&gt;"",P120,O119*(1+P116))</f>
        <v>7342.6685672578224</v>
      </c>
      <c r="Q119" s="25">
        <f t="shared" ref="Q119" si="1010">IF(Q120&lt;&gt;"",Q120,P119*(1+Q116))</f>
        <v>7562.9486242755574</v>
      </c>
      <c r="R119" s="25">
        <f t="shared" ref="R119" si="1011">IF(R120&lt;&gt;"",R120,Q119*(1+R116))</f>
        <v>7789.8370830038248</v>
      </c>
      <c r="S119" s="25">
        <f t="shared" ref="S119" si="1012">IF(S120&lt;&gt;"",S120,R119*(1+S116))</f>
        <v>8023.53219549394</v>
      </c>
      <c r="T119" s="25">
        <f t="shared" ref="T119" si="1013">IF(T120&lt;&gt;"",T120,S119*(1+T116))</f>
        <v>8264.2381613587586</v>
      </c>
      <c r="U119" s="25">
        <f t="shared" ref="U119" si="1014">IF(U120&lt;&gt;"",U120,T119*(1+U116))</f>
        <v>8512.1653061995221</v>
      </c>
      <c r="V119" s="25">
        <f t="shared" ref="V119" si="1015">IF(V120&lt;&gt;"",V120,U119*(1+V116))</f>
        <v>8767.5302653855088</v>
      </c>
      <c r="W119" s="25">
        <f t="shared" ref="W119" si="1016">IF(W120&lt;&gt;"",W120,V119*(1+W116))</f>
        <v>9030.5561733470749</v>
      </c>
      <c r="X119" s="25">
        <f t="shared" ref="X119" si="1017">IF(X120&lt;&gt;"",X120,W119*(1+X116))</f>
        <v>9301.4728585474877</v>
      </c>
      <c r="Y119" s="25">
        <f t="shared" ref="Y119" si="1018">IF(Y120&lt;&gt;"",Y120,X119*(1+Y116))</f>
        <v>9580.5170443039133</v>
      </c>
      <c r="Z119" s="25">
        <f t="shared" ref="Z119" si="1019">IF(Z120&lt;&gt;"",Z120,Y119*(1+Z116))</f>
        <v>9867.9325556330314</v>
      </c>
      <c r="AA119" s="25">
        <f t="shared" ref="AA119" si="1020">IF(AA120&lt;&gt;"",AA120,Z119*(1+AA116))</f>
        <v>10163.970532302023</v>
      </c>
      <c r="AB119" s="25">
        <f t="shared" ref="AB119" si="1021">IF(AB120&lt;&gt;"",AB120,AA119*(1+AB116))</f>
        <v>10468.889648271084</v>
      </c>
      <c r="AC119" s="25">
        <f t="shared" ref="AC119" si="1022">IF(AC120&lt;&gt;"",AC120,AB119*(1+AC116))</f>
        <v>10782.956337719217</v>
      </c>
      <c r="AD119" s="25">
        <f t="shared" ref="AD119" si="1023">IF(AD120&lt;&gt;"",AD120,AC119*(1+AD116))</f>
        <v>11106.445027850794</v>
      </c>
      <c r="AE119" s="25">
        <f t="shared" ref="AE119" si="1024">IF(AE120&lt;&gt;"",AE120,AD119*(1+AE116))</f>
        <v>11439.638378686317</v>
      </c>
      <c r="AF119" s="25">
        <f t="shared" ref="AF119" si="1025">IF(AF120&lt;&gt;"",AF120,AE119*(1+AF116))</f>
        <v>11782.827530046907</v>
      </c>
      <c r="AG119" s="25">
        <f t="shared" ref="AG119" si="1026">IF(AG120&lt;&gt;"",AG120,AF119*(1+AG116))</f>
        <v>12136.312355948314</v>
      </c>
      <c r="AH119" s="25">
        <f t="shared" ref="AH119" si="1027">IF(AH120&lt;&gt;"",AH120,AG119*(1+AH116))</f>
        <v>12500.401726626764</v>
      </c>
      <c r="AI119" s="25">
        <f t="shared" ref="AI119" si="1028">IF(AI120&lt;&gt;"",AI120,AH119*(1+AI116))</f>
        <v>12875.413778425567</v>
      </c>
      <c r="AJ119" s="25">
        <f t="shared" ref="AJ119" si="1029">IF(AJ120&lt;&gt;"",AJ120,AI119*(1+AJ116))</f>
        <v>13261.676191778335</v>
      </c>
      <c r="AK119" s="25">
        <f t="shared" ref="AK119" si="1030">IF(AK120&lt;&gt;"",AK120,AJ119*(1+AK116))</f>
        <v>13659.526477531686</v>
      </c>
      <c r="AL119" s="25">
        <f t="shared" ref="AL119" si="1031">IF(AL120&lt;&gt;"",AL120,AK119*(1+AL116))</f>
        <v>14069.312271857638</v>
      </c>
      <c r="AM119" s="25">
        <f t="shared" ref="AM119" si="1032">IF(AM120&lt;&gt;"",AM120,AL119*(1+AM116))</f>
        <v>14491.391640013368</v>
      </c>
      <c r="AN119" s="25">
        <f t="shared" ref="AN119" si="1033">IF(AN120&lt;&gt;"",AN120,AM119*(1+AN116))</f>
        <v>14926.133389213768</v>
      </c>
      <c r="AO119" s="25">
        <f t="shared" ref="AO119" si="1034">IF(AO120&lt;&gt;"",AO120,AN119*(1+AO116))</f>
        <v>15373.917390890181</v>
      </c>
      <c r="AP119" s="25">
        <f t="shared" ref="AP119" si="1035">IF(AP120&lt;&gt;"",AP120,AO119*(1+AP116))</f>
        <v>15835.134912616886</v>
      </c>
    </row>
    <row r="120" spans="1:42" x14ac:dyDescent="0.25">
      <c r="A120" s="24" t="str">
        <f>_xlfn.CONCAT(A115, " Cost Override")</f>
        <v>Remodel - Bathrooms Cost Override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2" spans="1:42" x14ac:dyDescent="0.25">
      <c r="A122" s="22" t="str">
        <f>_xlfn.CONCAT(A115," Age in Years")</f>
        <v>Remodel - Bathrooms Age in Years</v>
      </c>
      <c r="C122" s="26">
        <f>IF(C123&lt;&gt;"",C123,IF('Inputs &amp; Dashboard'!E10&gt;=C125,0,'Inputs &amp; Dashboard'!E10))</f>
        <v>0</v>
      </c>
      <c r="D122" s="26">
        <f>IF(D123&lt;&gt;"",D123,IF(C122+1&gt;=D125,0,C122+1))</f>
        <v>1</v>
      </c>
      <c r="E122" s="26">
        <f t="shared" ref="E122" si="1036">IF(E123&lt;&gt;"",E123,IF(D122+1&gt;=E125,0,D122+1))</f>
        <v>2</v>
      </c>
      <c r="F122" s="26">
        <f t="shared" ref="F122" si="1037">IF(F123&lt;&gt;"",F123,IF(E122+1&gt;=F125,0,E122+1))</f>
        <v>3</v>
      </c>
      <c r="G122" s="26">
        <f t="shared" ref="G122" si="1038">IF(G123&lt;&gt;"",G123,IF(F122+1&gt;=G125,0,F122+1))</f>
        <v>4</v>
      </c>
      <c r="H122" s="26">
        <f t="shared" ref="H122" si="1039">IF(H123&lt;&gt;"",H123,IF(G122+1&gt;=H125,0,G122+1))</f>
        <v>5</v>
      </c>
      <c r="I122" s="26">
        <f t="shared" ref="I122" si="1040">IF(I123&lt;&gt;"",I123,IF(H122+1&gt;=I125,0,H122+1))</f>
        <v>6</v>
      </c>
      <c r="J122" s="26">
        <f t="shared" ref="J122" si="1041">IF(J123&lt;&gt;"",J123,IF(I122+1&gt;=J125,0,I122+1))</f>
        <v>7</v>
      </c>
      <c r="K122" s="26">
        <f t="shared" ref="K122" si="1042">IF(K123&lt;&gt;"",K123,IF(J122+1&gt;=K125,0,J122+1))</f>
        <v>8</v>
      </c>
      <c r="L122" s="26">
        <f t="shared" ref="L122" si="1043">IF(L123&lt;&gt;"",L123,IF(K122+1&gt;=L125,0,K122+1))</f>
        <v>9</v>
      </c>
      <c r="M122" s="26">
        <f t="shared" ref="M122" si="1044">IF(M123&lt;&gt;"",M123,IF(L122+1&gt;=M125,0,L122+1))</f>
        <v>10</v>
      </c>
      <c r="N122" s="26">
        <f t="shared" ref="N122" si="1045">IF(N123&lt;&gt;"",N123,IF(M122+1&gt;=N125,0,M122+1))</f>
        <v>11</v>
      </c>
      <c r="O122" s="26">
        <f t="shared" ref="O122" si="1046">IF(O123&lt;&gt;"",O123,IF(N122+1&gt;=O125,0,N122+1))</f>
        <v>12</v>
      </c>
      <c r="P122" s="26">
        <f t="shared" ref="P122" si="1047">IF(P123&lt;&gt;"",P123,IF(O122+1&gt;=P125,0,O122+1))</f>
        <v>13</v>
      </c>
      <c r="Q122" s="26">
        <f t="shared" ref="Q122" si="1048">IF(Q123&lt;&gt;"",Q123,IF(P122+1&gt;=Q125,0,P122+1))</f>
        <v>14</v>
      </c>
      <c r="R122" s="26">
        <f t="shared" ref="R122" si="1049">IF(R123&lt;&gt;"",R123,IF(Q122+1&gt;=R125,0,Q122+1))</f>
        <v>0</v>
      </c>
      <c r="S122" s="26">
        <f t="shared" ref="S122" si="1050">IF(S123&lt;&gt;"",S123,IF(R122+1&gt;=S125,0,R122+1))</f>
        <v>1</v>
      </c>
      <c r="T122" s="26">
        <f t="shared" ref="T122" si="1051">IF(T123&lt;&gt;"",T123,IF(S122+1&gt;=T125,0,S122+1))</f>
        <v>2</v>
      </c>
      <c r="U122" s="26">
        <f t="shared" ref="U122" si="1052">IF(U123&lt;&gt;"",U123,IF(T122+1&gt;=U125,0,T122+1))</f>
        <v>3</v>
      </c>
      <c r="V122" s="26">
        <f t="shared" ref="V122" si="1053">IF(V123&lt;&gt;"",V123,IF(U122+1&gt;=V125,0,U122+1))</f>
        <v>4</v>
      </c>
      <c r="W122" s="26">
        <f t="shared" ref="W122" si="1054">IF(W123&lt;&gt;"",W123,IF(V122+1&gt;=W125,0,V122+1))</f>
        <v>5</v>
      </c>
      <c r="X122" s="26">
        <f t="shared" ref="X122" si="1055">IF(X123&lt;&gt;"",X123,IF(W122+1&gt;=X125,0,W122+1))</f>
        <v>6</v>
      </c>
      <c r="Y122" s="26">
        <f t="shared" ref="Y122" si="1056">IF(Y123&lt;&gt;"",Y123,IF(X122+1&gt;=Y125,0,X122+1))</f>
        <v>7</v>
      </c>
      <c r="Z122" s="26">
        <f t="shared" ref="Z122" si="1057">IF(Z123&lt;&gt;"",Z123,IF(Y122+1&gt;=Z125,0,Y122+1))</f>
        <v>8</v>
      </c>
      <c r="AA122" s="26">
        <f t="shared" ref="AA122" si="1058">IF(AA123&lt;&gt;"",AA123,IF(Z122+1&gt;=AA125,0,Z122+1))</f>
        <v>9</v>
      </c>
      <c r="AB122" s="26">
        <f t="shared" ref="AB122" si="1059">IF(AB123&lt;&gt;"",AB123,IF(AA122+1&gt;=AB125,0,AA122+1))</f>
        <v>10</v>
      </c>
      <c r="AC122" s="26">
        <f t="shared" ref="AC122" si="1060">IF(AC123&lt;&gt;"",AC123,IF(AB122+1&gt;=AC125,0,AB122+1))</f>
        <v>11</v>
      </c>
      <c r="AD122" s="26">
        <f t="shared" ref="AD122" si="1061">IF(AD123&lt;&gt;"",AD123,IF(AC122+1&gt;=AD125,0,AC122+1))</f>
        <v>12</v>
      </c>
      <c r="AE122" s="26">
        <f t="shared" ref="AE122" si="1062">IF(AE123&lt;&gt;"",AE123,IF(AD122+1&gt;=AE125,0,AD122+1))</f>
        <v>13</v>
      </c>
      <c r="AF122" s="26">
        <f t="shared" ref="AF122" si="1063">IF(AF123&lt;&gt;"",AF123,IF(AE122+1&gt;=AF125,0,AE122+1))</f>
        <v>14</v>
      </c>
      <c r="AG122" s="26">
        <f t="shared" ref="AG122" si="1064">IF(AG123&lt;&gt;"",AG123,IF(AF122+1&gt;=AG125,0,AF122+1))</f>
        <v>0</v>
      </c>
      <c r="AH122" s="26">
        <f t="shared" ref="AH122" si="1065">IF(AH123&lt;&gt;"",AH123,IF(AG122+1&gt;=AH125,0,AG122+1))</f>
        <v>1</v>
      </c>
      <c r="AI122" s="26">
        <f t="shared" ref="AI122" si="1066">IF(AI123&lt;&gt;"",AI123,IF(AH122+1&gt;=AI125,0,AH122+1))</f>
        <v>2</v>
      </c>
      <c r="AJ122" s="26">
        <f t="shared" ref="AJ122" si="1067">IF(AJ123&lt;&gt;"",AJ123,IF(AI122+1&gt;=AJ125,0,AI122+1))</f>
        <v>3</v>
      </c>
      <c r="AK122" s="26">
        <f t="shared" ref="AK122" si="1068">IF(AK123&lt;&gt;"",AK123,IF(AJ122+1&gt;=AK125,0,AJ122+1))</f>
        <v>4</v>
      </c>
      <c r="AL122" s="26">
        <f t="shared" ref="AL122" si="1069">IF(AL123&lt;&gt;"",AL123,IF(AK122+1&gt;=AL125,0,AK122+1))</f>
        <v>5</v>
      </c>
      <c r="AM122" s="26">
        <f t="shared" ref="AM122" si="1070">IF(AM123&lt;&gt;"",AM123,IF(AL122+1&gt;=AM125,0,AL122+1))</f>
        <v>6</v>
      </c>
      <c r="AN122" s="26">
        <f t="shared" ref="AN122" si="1071">IF(AN123&lt;&gt;"",AN123,IF(AM122+1&gt;=AN125,0,AM122+1))</f>
        <v>7</v>
      </c>
      <c r="AO122" s="26">
        <f t="shared" ref="AO122" si="1072">IF(AO123&lt;&gt;"",AO123,IF(AN122+1&gt;=AO125,0,AN122+1))</f>
        <v>8</v>
      </c>
      <c r="AP122" s="26">
        <f t="shared" ref="AP122" si="1073">IF(AP123&lt;&gt;"",AP123,IF(AO122+1&gt;=AP125,0,AO122+1))</f>
        <v>9</v>
      </c>
    </row>
    <row r="123" spans="1:42" x14ac:dyDescent="0.25">
      <c r="A123" s="24" t="str">
        <f>_xlfn.CONCAT(A115, " Age in Years Override")</f>
        <v>Remodel - Bathrooms Age in Years Override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5" spans="1:42" x14ac:dyDescent="0.25">
      <c r="A125" s="22" t="str">
        <f>_xlfn.CONCAT(A115," Frequency in Years")</f>
        <v>Remodel - Bathrooms Frequency in Years</v>
      </c>
      <c r="C125" s="26">
        <f>IF(C126&lt;&gt;"",C126,'Inputs &amp; Dashboard'!D10)</f>
        <v>15</v>
      </c>
      <c r="D125" s="26">
        <f>IF(D126&lt;&gt;"",D126,C125)</f>
        <v>15</v>
      </c>
      <c r="E125" s="26">
        <f t="shared" ref="E125" si="1074">IF(E126&lt;&gt;"",E126,D125)</f>
        <v>15</v>
      </c>
      <c r="F125" s="26">
        <f t="shared" ref="F125" si="1075">IF(F126&lt;&gt;"",F126,E125)</f>
        <v>15</v>
      </c>
      <c r="G125" s="26">
        <f t="shared" ref="G125" si="1076">IF(G126&lt;&gt;"",G126,F125)</f>
        <v>15</v>
      </c>
      <c r="H125" s="26">
        <f t="shared" ref="H125" si="1077">IF(H126&lt;&gt;"",H126,G125)</f>
        <v>15</v>
      </c>
      <c r="I125" s="26">
        <f t="shared" ref="I125" si="1078">IF(I126&lt;&gt;"",I126,H125)</f>
        <v>15</v>
      </c>
      <c r="J125" s="26">
        <f t="shared" ref="J125" si="1079">IF(J126&lt;&gt;"",J126,I125)</f>
        <v>15</v>
      </c>
      <c r="K125" s="26">
        <f t="shared" ref="K125" si="1080">IF(K126&lt;&gt;"",K126,J125)</f>
        <v>15</v>
      </c>
      <c r="L125" s="26">
        <f t="shared" ref="L125" si="1081">IF(L126&lt;&gt;"",L126,K125)</f>
        <v>15</v>
      </c>
      <c r="M125" s="26">
        <f t="shared" ref="M125" si="1082">IF(M126&lt;&gt;"",M126,L125)</f>
        <v>15</v>
      </c>
      <c r="N125" s="26">
        <f t="shared" ref="N125" si="1083">IF(N126&lt;&gt;"",N126,M125)</f>
        <v>15</v>
      </c>
      <c r="O125" s="26">
        <f t="shared" ref="O125" si="1084">IF(O126&lt;&gt;"",O126,N125)</f>
        <v>15</v>
      </c>
      <c r="P125" s="26">
        <f t="shared" ref="P125" si="1085">IF(P126&lt;&gt;"",P126,O125)</f>
        <v>15</v>
      </c>
      <c r="Q125" s="26">
        <f t="shared" ref="Q125" si="1086">IF(Q126&lt;&gt;"",Q126,P125)</f>
        <v>15</v>
      </c>
      <c r="R125" s="26">
        <f t="shared" ref="R125" si="1087">IF(R126&lt;&gt;"",R126,Q125)</f>
        <v>15</v>
      </c>
      <c r="S125" s="26">
        <f t="shared" ref="S125" si="1088">IF(S126&lt;&gt;"",S126,R125)</f>
        <v>15</v>
      </c>
      <c r="T125" s="26">
        <f t="shared" ref="T125" si="1089">IF(T126&lt;&gt;"",T126,S125)</f>
        <v>15</v>
      </c>
      <c r="U125" s="26">
        <f t="shared" ref="U125" si="1090">IF(U126&lt;&gt;"",U126,T125)</f>
        <v>15</v>
      </c>
      <c r="V125" s="26">
        <f t="shared" ref="V125" si="1091">IF(V126&lt;&gt;"",V126,U125)</f>
        <v>15</v>
      </c>
      <c r="W125" s="26">
        <f t="shared" ref="W125" si="1092">IF(W126&lt;&gt;"",W126,V125)</f>
        <v>15</v>
      </c>
      <c r="X125" s="26">
        <f t="shared" ref="X125" si="1093">IF(X126&lt;&gt;"",X126,W125)</f>
        <v>15</v>
      </c>
      <c r="Y125" s="26">
        <f t="shared" ref="Y125" si="1094">IF(Y126&lt;&gt;"",Y126,X125)</f>
        <v>15</v>
      </c>
      <c r="Z125" s="26">
        <f t="shared" ref="Z125" si="1095">IF(Z126&lt;&gt;"",Z126,Y125)</f>
        <v>15</v>
      </c>
      <c r="AA125" s="26">
        <f t="shared" ref="AA125" si="1096">IF(AA126&lt;&gt;"",AA126,Z125)</f>
        <v>15</v>
      </c>
      <c r="AB125" s="26">
        <f t="shared" ref="AB125" si="1097">IF(AB126&lt;&gt;"",AB126,AA125)</f>
        <v>15</v>
      </c>
      <c r="AC125" s="26">
        <f t="shared" ref="AC125" si="1098">IF(AC126&lt;&gt;"",AC126,AB125)</f>
        <v>15</v>
      </c>
      <c r="AD125" s="26">
        <f t="shared" ref="AD125" si="1099">IF(AD126&lt;&gt;"",AD126,AC125)</f>
        <v>15</v>
      </c>
      <c r="AE125" s="26">
        <f t="shared" ref="AE125" si="1100">IF(AE126&lt;&gt;"",AE126,AD125)</f>
        <v>15</v>
      </c>
      <c r="AF125" s="26">
        <f t="shared" ref="AF125" si="1101">IF(AF126&lt;&gt;"",AF126,AE125)</f>
        <v>15</v>
      </c>
      <c r="AG125" s="26">
        <f t="shared" ref="AG125" si="1102">IF(AG126&lt;&gt;"",AG126,AF125)</f>
        <v>15</v>
      </c>
      <c r="AH125" s="26">
        <f t="shared" ref="AH125" si="1103">IF(AH126&lt;&gt;"",AH126,AG125)</f>
        <v>15</v>
      </c>
      <c r="AI125" s="26">
        <f t="shared" ref="AI125" si="1104">IF(AI126&lt;&gt;"",AI126,AH125)</f>
        <v>15</v>
      </c>
      <c r="AJ125" s="26">
        <f t="shared" ref="AJ125" si="1105">IF(AJ126&lt;&gt;"",AJ126,AI125)</f>
        <v>15</v>
      </c>
      <c r="AK125" s="26">
        <f t="shared" ref="AK125" si="1106">IF(AK126&lt;&gt;"",AK126,AJ125)</f>
        <v>15</v>
      </c>
      <c r="AL125" s="26">
        <f t="shared" ref="AL125" si="1107">IF(AL126&lt;&gt;"",AL126,AK125)</f>
        <v>15</v>
      </c>
      <c r="AM125" s="26">
        <f t="shared" ref="AM125" si="1108">IF(AM126&lt;&gt;"",AM126,AL125)</f>
        <v>15</v>
      </c>
      <c r="AN125" s="26">
        <f t="shared" ref="AN125" si="1109">IF(AN126&lt;&gt;"",AN126,AM125)</f>
        <v>15</v>
      </c>
      <c r="AO125" s="26">
        <f t="shared" ref="AO125" si="1110">IF(AO126&lt;&gt;"",AO126,AN125)</f>
        <v>15</v>
      </c>
      <c r="AP125" s="26">
        <f t="shared" ref="AP125" si="1111">IF(AP126&lt;&gt;"",AP126,AO125)</f>
        <v>15</v>
      </c>
    </row>
    <row r="126" spans="1:42" x14ac:dyDescent="0.25">
      <c r="A126" s="24" t="str">
        <f>_xlfn.CONCAT(A115, " Frequency in Years Override")</f>
        <v>Remodel - Bathrooms Frequency in Years Override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8" spans="1:42" x14ac:dyDescent="0.25">
      <c r="A128" s="22" t="str">
        <f>_xlfn.CONCAT("Replaced ",A115)</f>
        <v>Replaced Remodel - Bathrooms</v>
      </c>
      <c r="C128" s="2" t="b">
        <f>IF(C129&lt;&gt;"",C129,IF('Inputs &amp; Dashboard'!E10=0,FALSE,IF(Overrides!C122=0,TRUE,FALSE)))</f>
        <v>0</v>
      </c>
      <c r="D128" s="2" t="b">
        <f>IF(D129&lt;&gt;"",D129,IF(Overrides!D122=0,TRUE,FALSE))</f>
        <v>0</v>
      </c>
      <c r="E128" s="2" t="b">
        <f>IF(E129&lt;&gt;"",E129,IF(Overrides!E122=0,TRUE,FALSE))</f>
        <v>0</v>
      </c>
      <c r="F128" s="2" t="b">
        <f>IF(F129&lt;&gt;"",F129,IF(Overrides!F122=0,TRUE,FALSE))</f>
        <v>0</v>
      </c>
      <c r="G128" s="2" t="b">
        <f>IF(G129&lt;&gt;"",G129,IF(Overrides!G122=0,TRUE,FALSE))</f>
        <v>0</v>
      </c>
      <c r="H128" s="2" t="b">
        <f>IF(H129&lt;&gt;"",H129,IF(Overrides!H122=0,TRUE,FALSE))</f>
        <v>0</v>
      </c>
      <c r="I128" s="2" t="b">
        <f>IF(I129&lt;&gt;"",I129,IF(Overrides!I122=0,TRUE,FALSE))</f>
        <v>0</v>
      </c>
      <c r="J128" s="2" t="b">
        <f>IF(J129&lt;&gt;"",J129,IF(Overrides!J122=0,TRUE,FALSE))</f>
        <v>0</v>
      </c>
      <c r="K128" s="2" t="b">
        <f>IF(K129&lt;&gt;"",K129,IF(Overrides!K122=0,TRUE,FALSE))</f>
        <v>0</v>
      </c>
      <c r="L128" s="2" t="b">
        <f>IF(L129&lt;&gt;"",L129,IF(Overrides!L122=0,TRUE,FALSE))</f>
        <v>0</v>
      </c>
      <c r="M128" s="2" t="b">
        <f>IF(M129&lt;&gt;"",M129,IF(Overrides!M122=0,TRUE,FALSE))</f>
        <v>0</v>
      </c>
      <c r="N128" s="2" t="b">
        <f>IF(N129&lt;&gt;"",N129,IF(Overrides!N122=0,TRUE,FALSE))</f>
        <v>0</v>
      </c>
      <c r="O128" s="2" t="b">
        <f>IF(O129&lt;&gt;"",O129,IF(Overrides!O122=0,TRUE,FALSE))</f>
        <v>0</v>
      </c>
      <c r="P128" s="2" t="b">
        <f>IF(P129&lt;&gt;"",P129,IF(Overrides!P122=0,TRUE,FALSE))</f>
        <v>0</v>
      </c>
      <c r="Q128" s="2" t="b">
        <f>IF(Q129&lt;&gt;"",Q129,IF(Overrides!Q122=0,TRUE,FALSE))</f>
        <v>0</v>
      </c>
      <c r="R128" s="2" t="b">
        <f>IF(R129&lt;&gt;"",R129,IF(Overrides!R122=0,TRUE,FALSE))</f>
        <v>1</v>
      </c>
      <c r="S128" s="2" t="b">
        <f>IF(S129&lt;&gt;"",S129,IF(Overrides!S122=0,TRUE,FALSE))</f>
        <v>0</v>
      </c>
      <c r="T128" s="2" t="b">
        <f>IF(T129&lt;&gt;"",T129,IF(Overrides!T122=0,TRUE,FALSE))</f>
        <v>0</v>
      </c>
      <c r="U128" s="2" t="b">
        <f>IF(U129&lt;&gt;"",U129,IF(Overrides!U122=0,TRUE,FALSE))</f>
        <v>0</v>
      </c>
      <c r="V128" s="2" t="b">
        <f>IF(V129&lt;&gt;"",V129,IF(Overrides!V122=0,TRUE,FALSE))</f>
        <v>0</v>
      </c>
      <c r="W128" s="2" t="b">
        <f>IF(W129&lt;&gt;"",W129,IF(Overrides!W122=0,TRUE,FALSE))</f>
        <v>0</v>
      </c>
      <c r="X128" s="2" t="b">
        <f>IF(X129&lt;&gt;"",X129,IF(Overrides!X122=0,TRUE,FALSE))</f>
        <v>0</v>
      </c>
      <c r="Y128" s="2" t="b">
        <f>IF(Y129&lt;&gt;"",Y129,IF(Overrides!Y122=0,TRUE,FALSE))</f>
        <v>0</v>
      </c>
      <c r="Z128" s="2" t="b">
        <f>IF(Z129&lt;&gt;"",Z129,IF(Overrides!Z122=0,TRUE,FALSE))</f>
        <v>0</v>
      </c>
      <c r="AA128" s="2" t="b">
        <f>IF(AA129&lt;&gt;"",AA129,IF(Overrides!AA122=0,TRUE,FALSE))</f>
        <v>0</v>
      </c>
      <c r="AB128" s="2" t="b">
        <f>IF(AB129&lt;&gt;"",AB129,IF(Overrides!AB122=0,TRUE,FALSE))</f>
        <v>0</v>
      </c>
      <c r="AC128" s="2" t="b">
        <f>IF(AC129&lt;&gt;"",AC129,IF(Overrides!AC122=0,TRUE,FALSE))</f>
        <v>0</v>
      </c>
      <c r="AD128" s="2" t="b">
        <f>IF(AD129&lt;&gt;"",AD129,IF(Overrides!AD122=0,TRUE,FALSE))</f>
        <v>0</v>
      </c>
      <c r="AE128" s="2" t="b">
        <f>IF(AE129&lt;&gt;"",AE129,IF(Overrides!AE122=0,TRUE,FALSE))</f>
        <v>0</v>
      </c>
      <c r="AF128" s="2" t="b">
        <f>IF(AF129&lt;&gt;"",AF129,IF(Overrides!AF122=0,TRUE,FALSE))</f>
        <v>0</v>
      </c>
      <c r="AG128" s="2" t="b">
        <f>IF(AG129&lt;&gt;"",AG129,IF(Overrides!AG122=0,TRUE,FALSE))</f>
        <v>1</v>
      </c>
      <c r="AH128" s="2" t="b">
        <f>IF(AH129&lt;&gt;"",AH129,IF(Overrides!AH122=0,TRUE,FALSE))</f>
        <v>0</v>
      </c>
      <c r="AI128" s="2" t="b">
        <f>IF(AI129&lt;&gt;"",AI129,IF(Overrides!AI122=0,TRUE,FALSE))</f>
        <v>0</v>
      </c>
      <c r="AJ128" s="2" t="b">
        <f>IF(AJ129&lt;&gt;"",AJ129,IF(Overrides!AJ122=0,TRUE,FALSE))</f>
        <v>0</v>
      </c>
      <c r="AK128" s="2" t="b">
        <f>IF(AK129&lt;&gt;"",AK129,IF(Overrides!AK122=0,TRUE,FALSE))</f>
        <v>0</v>
      </c>
      <c r="AL128" s="2" t="b">
        <f>IF(AL129&lt;&gt;"",AL129,IF(Overrides!AL122=0,TRUE,FALSE))</f>
        <v>0</v>
      </c>
      <c r="AM128" s="2" t="b">
        <f>IF(AM129&lt;&gt;"",AM129,IF(Overrides!AM122=0,TRUE,FALSE))</f>
        <v>0</v>
      </c>
      <c r="AN128" s="2" t="b">
        <f>IF(AN129&lt;&gt;"",AN129,IF(Overrides!AN122=0,TRUE,FALSE))</f>
        <v>0</v>
      </c>
      <c r="AO128" s="2" t="b">
        <f>IF(AO129&lt;&gt;"",AO129,IF(Overrides!AO122=0,TRUE,FALSE))</f>
        <v>0</v>
      </c>
      <c r="AP128" s="2" t="b">
        <f>IF(AP129&lt;&gt;"",AP129,IF(Overrides!AP122=0,TRUE,FALSE))</f>
        <v>0</v>
      </c>
    </row>
    <row r="129" spans="1:42" x14ac:dyDescent="0.25">
      <c r="A129" s="27" t="str">
        <f>_xlfn.CONCAT("Replaced ",A116," Override")</f>
        <v>Replaced Inflation Rate Override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1" spans="1:42" x14ac:dyDescent="0.25">
      <c r="A131" s="22" t="str">
        <f>_xlfn.CONCAT("Spent on ",A115)</f>
        <v>Spent on Remodel - Bathrooms</v>
      </c>
      <c r="C131" s="25">
        <f>IF(C132&lt;&gt;"",C132,IF(C128=TRUE,C119,0))</f>
        <v>0</v>
      </c>
      <c r="D131" s="25">
        <f t="shared" ref="D131" si="1112">IF(D132&lt;&gt;"",D132,IF(D128=TRUE,D119,0))</f>
        <v>0</v>
      </c>
      <c r="E131" s="25">
        <f t="shared" ref="E131" si="1113">IF(E132&lt;&gt;"",E132,IF(E128=TRUE,E119,0))</f>
        <v>0</v>
      </c>
      <c r="F131" s="25">
        <f t="shared" ref="F131" si="1114">IF(F132&lt;&gt;"",F132,IF(F128=TRUE,F119,0))</f>
        <v>0</v>
      </c>
      <c r="G131" s="25">
        <f t="shared" ref="G131" si="1115">IF(G132&lt;&gt;"",G132,IF(G128=TRUE,G119,0))</f>
        <v>0</v>
      </c>
      <c r="H131" s="25">
        <f t="shared" ref="H131" si="1116">IF(H132&lt;&gt;"",H132,IF(H128=TRUE,H119,0))</f>
        <v>0</v>
      </c>
      <c r="I131" s="25">
        <f t="shared" ref="I131" si="1117">IF(I132&lt;&gt;"",I132,IF(I128=TRUE,I119,0))</f>
        <v>0</v>
      </c>
      <c r="J131" s="25">
        <f t="shared" ref="J131" si="1118">IF(J132&lt;&gt;"",J132,IF(J128=TRUE,J119,0))</f>
        <v>0</v>
      </c>
      <c r="K131" s="25">
        <f t="shared" ref="K131" si="1119">IF(K132&lt;&gt;"",K132,IF(K128=TRUE,K119,0))</f>
        <v>0</v>
      </c>
      <c r="L131" s="25">
        <f t="shared" ref="L131" si="1120">IF(L132&lt;&gt;"",L132,IF(L128=TRUE,L119,0))</f>
        <v>0</v>
      </c>
      <c r="M131" s="25">
        <f t="shared" ref="M131" si="1121">IF(M132&lt;&gt;"",M132,IF(M128=TRUE,M119,0))</f>
        <v>0</v>
      </c>
      <c r="N131" s="25">
        <f t="shared" ref="N131" si="1122">IF(N132&lt;&gt;"",N132,IF(N128=TRUE,N119,0))</f>
        <v>0</v>
      </c>
      <c r="O131" s="25">
        <f t="shared" ref="O131" si="1123">IF(O132&lt;&gt;"",O132,IF(O128=TRUE,O119,0))</f>
        <v>0</v>
      </c>
      <c r="P131" s="25">
        <f t="shared" ref="P131" si="1124">IF(P132&lt;&gt;"",P132,IF(P128=TRUE,P119,0))</f>
        <v>0</v>
      </c>
      <c r="Q131" s="25">
        <f t="shared" ref="Q131" si="1125">IF(Q132&lt;&gt;"",Q132,IF(Q128=TRUE,Q119,0))</f>
        <v>0</v>
      </c>
      <c r="R131" s="25">
        <f t="shared" ref="R131" si="1126">IF(R132&lt;&gt;"",R132,IF(R128=TRUE,R119,0))</f>
        <v>7789.8370830038248</v>
      </c>
      <c r="S131" s="25">
        <f t="shared" ref="S131" si="1127">IF(S132&lt;&gt;"",S132,IF(S128=TRUE,S119,0))</f>
        <v>0</v>
      </c>
      <c r="T131" s="25">
        <f t="shared" ref="T131" si="1128">IF(T132&lt;&gt;"",T132,IF(T128=TRUE,T119,0))</f>
        <v>0</v>
      </c>
      <c r="U131" s="25">
        <f t="shared" ref="U131" si="1129">IF(U132&lt;&gt;"",U132,IF(U128=TRUE,U119,0))</f>
        <v>0</v>
      </c>
      <c r="V131" s="25">
        <f t="shared" ref="V131" si="1130">IF(V132&lt;&gt;"",V132,IF(V128=TRUE,V119,0))</f>
        <v>0</v>
      </c>
      <c r="W131" s="25">
        <f t="shared" ref="W131" si="1131">IF(W132&lt;&gt;"",W132,IF(W128=TRUE,W119,0))</f>
        <v>0</v>
      </c>
      <c r="X131" s="25">
        <f t="shared" ref="X131" si="1132">IF(X132&lt;&gt;"",X132,IF(X128=TRUE,X119,0))</f>
        <v>0</v>
      </c>
      <c r="Y131" s="25">
        <f t="shared" ref="Y131" si="1133">IF(Y132&lt;&gt;"",Y132,IF(Y128=TRUE,Y119,0))</f>
        <v>0</v>
      </c>
      <c r="Z131" s="25">
        <f t="shared" ref="Z131" si="1134">IF(Z132&lt;&gt;"",Z132,IF(Z128=TRUE,Z119,0))</f>
        <v>0</v>
      </c>
      <c r="AA131" s="25">
        <f t="shared" ref="AA131" si="1135">IF(AA132&lt;&gt;"",AA132,IF(AA128=TRUE,AA119,0))</f>
        <v>0</v>
      </c>
      <c r="AB131" s="25">
        <f t="shared" ref="AB131" si="1136">IF(AB132&lt;&gt;"",AB132,IF(AB128=TRUE,AB119,0))</f>
        <v>0</v>
      </c>
      <c r="AC131" s="25">
        <f t="shared" ref="AC131" si="1137">IF(AC132&lt;&gt;"",AC132,IF(AC128=TRUE,AC119,0))</f>
        <v>0</v>
      </c>
      <c r="AD131" s="25">
        <f t="shared" ref="AD131" si="1138">IF(AD132&lt;&gt;"",AD132,IF(AD128=TRUE,AD119,0))</f>
        <v>0</v>
      </c>
      <c r="AE131" s="25">
        <f t="shared" ref="AE131" si="1139">IF(AE132&lt;&gt;"",AE132,IF(AE128=TRUE,AE119,0))</f>
        <v>0</v>
      </c>
      <c r="AF131" s="25">
        <f t="shared" ref="AF131" si="1140">IF(AF132&lt;&gt;"",AF132,IF(AF128=TRUE,AF119,0))</f>
        <v>0</v>
      </c>
      <c r="AG131" s="25">
        <f t="shared" ref="AG131" si="1141">IF(AG132&lt;&gt;"",AG132,IF(AG128=TRUE,AG119,0))</f>
        <v>12136.312355948314</v>
      </c>
      <c r="AH131" s="25">
        <f t="shared" ref="AH131" si="1142">IF(AH132&lt;&gt;"",AH132,IF(AH128=TRUE,AH119,0))</f>
        <v>0</v>
      </c>
      <c r="AI131" s="25">
        <f t="shared" ref="AI131" si="1143">IF(AI132&lt;&gt;"",AI132,IF(AI128=TRUE,AI119,0))</f>
        <v>0</v>
      </c>
      <c r="AJ131" s="25">
        <f t="shared" ref="AJ131" si="1144">IF(AJ132&lt;&gt;"",AJ132,IF(AJ128=TRUE,AJ119,0))</f>
        <v>0</v>
      </c>
      <c r="AK131" s="25">
        <f t="shared" ref="AK131" si="1145">IF(AK132&lt;&gt;"",AK132,IF(AK128=TRUE,AK119,0))</f>
        <v>0</v>
      </c>
      <c r="AL131" s="25">
        <f t="shared" ref="AL131" si="1146">IF(AL132&lt;&gt;"",AL132,IF(AL128=TRUE,AL119,0))</f>
        <v>0</v>
      </c>
      <c r="AM131" s="25">
        <f t="shared" ref="AM131" si="1147">IF(AM132&lt;&gt;"",AM132,IF(AM128=TRUE,AM119,0))</f>
        <v>0</v>
      </c>
      <c r="AN131" s="25">
        <f t="shared" ref="AN131" si="1148">IF(AN132&lt;&gt;"",AN132,IF(AN128=TRUE,AN119,0))</f>
        <v>0</v>
      </c>
      <c r="AO131" s="25">
        <f t="shared" ref="AO131" si="1149">IF(AO132&lt;&gt;"",AO132,IF(AO128=TRUE,AO119,0))</f>
        <v>0</v>
      </c>
      <c r="AP131" s="25">
        <f t="shared" ref="AP131" si="1150">IF(AP132&lt;&gt;"",AP132,IF(AP128=TRUE,AP119,0))</f>
        <v>0</v>
      </c>
    </row>
    <row r="132" spans="1:42" x14ac:dyDescent="0.25">
      <c r="A132" s="27" t="str">
        <f>_xlfn.CONCAT("Spent on ",A115," Override")</f>
        <v>Spent on Remodel - Bathrooms Override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4" spans="1:42" ht="18" thickBot="1" x14ac:dyDescent="0.35">
      <c r="A134" s="21" t="str">
        <f>'Inputs &amp; Dashboard'!B11</f>
        <v>Paint - Interior</v>
      </c>
      <c r="B134" s="4" t="s">
        <v>18</v>
      </c>
      <c r="C134" s="3">
        <v>1</v>
      </c>
      <c r="D134" s="3">
        <v>2</v>
      </c>
      <c r="E134" s="3">
        <v>3</v>
      </c>
      <c r="F134" s="3">
        <v>4</v>
      </c>
      <c r="G134" s="3">
        <v>5</v>
      </c>
      <c r="H134" s="3">
        <v>6</v>
      </c>
      <c r="I134" s="3">
        <v>7</v>
      </c>
      <c r="J134" s="3">
        <v>8</v>
      </c>
      <c r="K134" s="3">
        <v>9</v>
      </c>
      <c r="L134" s="3">
        <v>10</v>
      </c>
      <c r="M134" s="3">
        <v>11</v>
      </c>
      <c r="N134" s="3">
        <v>12</v>
      </c>
      <c r="O134" s="3">
        <v>13</v>
      </c>
      <c r="P134" s="3">
        <v>14</v>
      </c>
      <c r="Q134" s="3">
        <v>15</v>
      </c>
      <c r="R134" s="3">
        <v>16</v>
      </c>
      <c r="S134" s="3">
        <v>17</v>
      </c>
      <c r="T134" s="3">
        <v>18</v>
      </c>
      <c r="U134" s="3">
        <v>19</v>
      </c>
      <c r="V134" s="3">
        <v>20</v>
      </c>
      <c r="W134" s="3">
        <v>21</v>
      </c>
      <c r="X134" s="3">
        <v>22</v>
      </c>
      <c r="Y134" s="3">
        <v>23</v>
      </c>
      <c r="Z134" s="3">
        <v>24</v>
      </c>
      <c r="AA134" s="3">
        <v>25</v>
      </c>
      <c r="AB134" s="3">
        <v>26</v>
      </c>
      <c r="AC134" s="3">
        <v>27</v>
      </c>
      <c r="AD134" s="3">
        <v>28</v>
      </c>
      <c r="AE134" s="3">
        <v>29</v>
      </c>
      <c r="AF134" s="3">
        <v>30</v>
      </c>
      <c r="AG134" s="3">
        <v>31</v>
      </c>
      <c r="AH134" s="3">
        <v>32</v>
      </c>
      <c r="AI134" s="3">
        <v>33</v>
      </c>
      <c r="AJ134" s="3">
        <v>34</v>
      </c>
      <c r="AK134" s="3">
        <v>35</v>
      </c>
      <c r="AL134" s="3">
        <v>36</v>
      </c>
      <c r="AM134" s="3">
        <v>37</v>
      </c>
      <c r="AN134" s="3">
        <v>38</v>
      </c>
      <c r="AO134" s="3">
        <v>39</v>
      </c>
      <c r="AP134" s="3">
        <v>40</v>
      </c>
    </row>
    <row r="135" spans="1:42" ht="15.75" thickTop="1" x14ac:dyDescent="0.25">
      <c r="A135" s="22" t="s">
        <v>19</v>
      </c>
      <c r="C135" s="23">
        <f>IF(C136&lt;&gt;"",C136,0.03)</f>
        <v>0.03</v>
      </c>
      <c r="D135" s="23">
        <f>IF(D136&lt;&gt;"",D136,C135)</f>
        <v>0.03</v>
      </c>
      <c r="E135" s="23">
        <f t="shared" ref="E135" si="1151">IF(E136&lt;&gt;"",E136,D135)</f>
        <v>0.03</v>
      </c>
      <c r="F135" s="23">
        <f t="shared" ref="F135" si="1152">IF(F136&lt;&gt;"",F136,E135)</f>
        <v>0.03</v>
      </c>
      <c r="G135" s="23">
        <f t="shared" ref="G135" si="1153">IF(G136&lt;&gt;"",G136,F135)</f>
        <v>0.03</v>
      </c>
      <c r="H135" s="23">
        <f t="shared" ref="H135" si="1154">IF(H136&lt;&gt;"",H136,G135)</f>
        <v>0.03</v>
      </c>
      <c r="I135" s="23">
        <f t="shared" ref="I135" si="1155">IF(I136&lt;&gt;"",I136,H135)</f>
        <v>0.03</v>
      </c>
      <c r="J135" s="23">
        <f t="shared" ref="J135" si="1156">IF(J136&lt;&gt;"",J136,I135)</f>
        <v>0.03</v>
      </c>
      <c r="K135" s="23">
        <f t="shared" ref="K135" si="1157">IF(K136&lt;&gt;"",K136,J135)</f>
        <v>0.03</v>
      </c>
      <c r="L135" s="23">
        <f t="shared" ref="L135" si="1158">IF(L136&lt;&gt;"",L136,K135)</f>
        <v>0.03</v>
      </c>
      <c r="M135" s="23">
        <f t="shared" ref="M135" si="1159">IF(M136&lt;&gt;"",M136,L135)</f>
        <v>0.03</v>
      </c>
      <c r="N135" s="23">
        <f t="shared" ref="N135" si="1160">IF(N136&lt;&gt;"",N136,M135)</f>
        <v>0.03</v>
      </c>
      <c r="O135" s="23">
        <f t="shared" ref="O135" si="1161">IF(O136&lt;&gt;"",O136,N135)</f>
        <v>0.03</v>
      </c>
      <c r="P135" s="23">
        <f t="shared" ref="P135" si="1162">IF(P136&lt;&gt;"",P136,O135)</f>
        <v>0.03</v>
      </c>
      <c r="Q135" s="23">
        <f t="shared" ref="Q135" si="1163">IF(Q136&lt;&gt;"",Q136,P135)</f>
        <v>0.03</v>
      </c>
      <c r="R135" s="23">
        <f t="shared" ref="R135" si="1164">IF(R136&lt;&gt;"",R136,Q135)</f>
        <v>0.03</v>
      </c>
      <c r="S135" s="23">
        <f t="shared" ref="S135" si="1165">IF(S136&lt;&gt;"",S136,R135)</f>
        <v>0.03</v>
      </c>
      <c r="T135" s="23">
        <f t="shared" ref="T135" si="1166">IF(T136&lt;&gt;"",T136,S135)</f>
        <v>0.03</v>
      </c>
      <c r="U135" s="23">
        <f t="shared" ref="U135" si="1167">IF(U136&lt;&gt;"",U136,T135)</f>
        <v>0.03</v>
      </c>
      <c r="V135" s="23">
        <f t="shared" ref="V135" si="1168">IF(V136&lt;&gt;"",V136,U135)</f>
        <v>0.03</v>
      </c>
      <c r="W135" s="23">
        <f t="shared" ref="W135" si="1169">IF(W136&lt;&gt;"",W136,V135)</f>
        <v>0.03</v>
      </c>
      <c r="X135" s="23">
        <f t="shared" ref="X135" si="1170">IF(X136&lt;&gt;"",X136,W135)</f>
        <v>0.03</v>
      </c>
      <c r="Y135" s="23">
        <f t="shared" ref="Y135" si="1171">IF(Y136&lt;&gt;"",Y136,X135)</f>
        <v>0.03</v>
      </c>
      <c r="Z135" s="23">
        <f t="shared" ref="Z135" si="1172">IF(Z136&lt;&gt;"",Z136,Y135)</f>
        <v>0.03</v>
      </c>
      <c r="AA135" s="23">
        <f t="shared" ref="AA135" si="1173">IF(AA136&lt;&gt;"",AA136,Z135)</f>
        <v>0.03</v>
      </c>
      <c r="AB135" s="23">
        <f t="shared" ref="AB135" si="1174">IF(AB136&lt;&gt;"",AB136,AA135)</f>
        <v>0.03</v>
      </c>
      <c r="AC135" s="23">
        <f t="shared" ref="AC135" si="1175">IF(AC136&lt;&gt;"",AC136,AB135)</f>
        <v>0.03</v>
      </c>
      <c r="AD135" s="23">
        <f t="shared" ref="AD135" si="1176">IF(AD136&lt;&gt;"",AD136,AC135)</f>
        <v>0.03</v>
      </c>
      <c r="AE135" s="23">
        <f t="shared" ref="AE135" si="1177">IF(AE136&lt;&gt;"",AE136,AD135)</f>
        <v>0.03</v>
      </c>
      <c r="AF135" s="23">
        <f t="shared" ref="AF135" si="1178">IF(AF136&lt;&gt;"",AF136,AE135)</f>
        <v>0.03</v>
      </c>
      <c r="AG135" s="23">
        <f t="shared" ref="AG135" si="1179">IF(AG136&lt;&gt;"",AG136,AF135)</f>
        <v>0.03</v>
      </c>
      <c r="AH135" s="23">
        <f t="shared" ref="AH135" si="1180">IF(AH136&lt;&gt;"",AH136,AG135)</f>
        <v>0.03</v>
      </c>
      <c r="AI135" s="23">
        <f t="shared" ref="AI135" si="1181">IF(AI136&lt;&gt;"",AI136,AH135)</f>
        <v>0.03</v>
      </c>
      <c r="AJ135" s="23">
        <f t="shared" ref="AJ135" si="1182">IF(AJ136&lt;&gt;"",AJ136,AI135)</f>
        <v>0.03</v>
      </c>
      <c r="AK135" s="23">
        <f t="shared" ref="AK135" si="1183">IF(AK136&lt;&gt;"",AK136,AJ135)</f>
        <v>0.03</v>
      </c>
      <c r="AL135" s="23">
        <f t="shared" ref="AL135" si="1184">IF(AL136&lt;&gt;"",AL136,AK135)</f>
        <v>0.03</v>
      </c>
      <c r="AM135" s="23">
        <f t="shared" ref="AM135" si="1185">IF(AM136&lt;&gt;"",AM136,AL135)</f>
        <v>0.03</v>
      </c>
      <c r="AN135" s="23">
        <f t="shared" ref="AN135" si="1186">IF(AN136&lt;&gt;"",AN136,AM135)</f>
        <v>0.03</v>
      </c>
      <c r="AO135" s="23">
        <f t="shared" ref="AO135" si="1187">IF(AO136&lt;&gt;"",AO136,AN135)</f>
        <v>0.03</v>
      </c>
      <c r="AP135" s="23">
        <f t="shared" ref="AP135" si="1188">IF(AP136&lt;&gt;"",AP136,AO135)</f>
        <v>0.03</v>
      </c>
    </row>
    <row r="136" spans="1:42" x14ac:dyDescent="0.25">
      <c r="A136" s="24" t="s">
        <v>20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8" spans="1:42" x14ac:dyDescent="0.25">
      <c r="A138" s="22" t="str">
        <f>_xlfn.CONCAT(A134," Cost")</f>
        <v>Paint - Interior Cost</v>
      </c>
      <c r="C138" s="25">
        <f>IF(C139&lt;&gt;"",C139,'Inputs &amp; Dashboard'!C11)</f>
        <v>3500</v>
      </c>
      <c r="D138" s="25">
        <f>IF(D139&lt;&gt;"",D139,C138*(1+D135))</f>
        <v>3605</v>
      </c>
      <c r="E138" s="25">
        <f t="shared" ref="E138" si="1189">IF(E139&lt;&gt;"",E139,D138*(1+E135))</f>
        <v>3713.15</v>
      </c>
      <c r="F138" s="25">
        <f t="shared" ref="F138" si="1190">IF(F139&lt;&gt;"",F139,E138*(1+F135))</f>
        <v>3824.5445</v>
      </c>
      <c r="G138" s="25">
        <f t="shared" ref="G138" si="1191">IF(G139&lt;&gt;"",G139,F138*(1+G135))</f>
        <v>3939.280835</v>
      </c>
      <c r="H138" s="25">
        <f t="shared" ref="H138" si="1192">IF(H139&lt;&gt;"",H139,G138*(1+H135))</f>
        <v>4057.45926005</v>
      </c>
      <c r="I138" s="25">
        <f t="shared" ref="I138" si="1193">IF(I139&lt;&gt;"",I139,H138*(1+I135))</f>
        <v>4179.1830378515006</v>
      </c>
      <c r="J138" s="25">
        <f t="shared" ref="J138" si="1194">IF(J139&lt;&gt;"",J139,I138*(1+J135))</f>
        <v>4304.558528987046</v>
      </c>
      <c r="K138" s="25">
        <f t="shared" ref="K138" si="1195">IF(K139&lt;&gt;"",K139,J138*(1+K135))</f>
        <v>4433.6952848566571</v>
      </c>
      <c r="L138" s="25">
        <f t="shared" ref="L138" si="1196">IF(L139&lt;&gt;"",L139,K138*(1+L135))</f>
        <v>4566.7061434023572</v>
      </c>
      <c r="M138" s="25">
        <f t="shared" ref="M138" si="1197">IF(M139&lt;&gt;"",M139,L138*(1+M135))</f>
        <v>4703.7073277044283</v>
      </c>
      <c r="N138" s="25">
        <f t="shared" ref="N138" si="1198">IF(N139&lt;&gt;"",N139,M138*(1+N135))</f>
        <v>4844.8185475355613</v>
      </c>
      <c r="O138" s="25">
        <f t="shared" ref="O138" si="1199">IF(O139&lt;&gt;"",O139,N138*(1+O135))</f>
        <v>4990.1631039616286</v>
      </c>
      <c r="P138" s="25">
        <f t="shared" ref="P138" si="1200">IF(P139&lt;&gt;"",P139,O138*(1+P135))</f>
        <v>5139.8679970804778</v>
      </c>
      <c r="Q138" s="25">
        <f t="shared" ref="Q138" si="1201">IF(Q139&lt;&gt;"",Q139,P138*(1+Q135))</f>
        <v>5294.0640369928924</v>
      </c>
      <c r="R138" s="25">
        <f t="shared" ref="R138" si="1202">IF(R139&lt;&gt;"",R139,Q138*(1+R135))</f>
        <v>5452.8859581026791</v>
      </c>
      <c r="S138" s="25">
        <f t="shared" ref="S138" si="1203">IF(S139&lt;&gt;"",S139,R138*(1+S135))</f>
        <v>5616.4725368457594</v>
      </c>
      <c r="T138" s="25">
        <f t="shared" ref="T138" si="1204">IF(T139&lt;&gt;"",T139,S138*(1+T135))</f>
        <v>5784.9667129511326</v>
      </c>
      <c r="U138" s="25">
        <f t="shared" ref="U138" si="1205">IF(U139&lt;&gt;"",U139,T138*(1+U135))</f>
        <v>5958.5157143396664</v>
      </c>
      <c r="V138" s="25">
        <f t="shared" ref="V138" si="1206">IF(V139&lt;&gt;"",V139,U138*(1+V135))</f>
        <v>6137.2711857698569</v>
      </c>
      <c r="W138" s="25">
        <f t="shared" ref="W138" si="1207">IF(W139&lt;&gt;"",W139,V138*(1+W135))</f>
        <v>6321.3893213429528</v>
      </c>
      <c r="X138" s="25">
        <f t="shared" ref="X138" si="1208">IF(X139&lt;&gt;"",X139,W138*(1+X135))</f>
        <v>6511.0310009832419</v>
      </c>
      <c r="Y138" s="25">
        <f t="shared" ref="Y138" si="1209">IF(Y139&lt;&gt;"",Y139,X138*(1+Y135))</f>
        <v>6706.3619310127397</v>
      </c>
      <c r="Z138" s="25">
        <f t="shared" ref="Z138" si="1210">IF(Z139&lt;&gt;"",Z139,Y138*(1+Z135))</f>
        <v>6907.5527889431223</v>
      </c>
      <c r="AA138" s="25">
        <f t="shared" ref="AA138" si="1211">IF(AA139&lt;&gt;"",AA139,Z138*(1+AA135))</f>
        <v>7114.779372611416</v>
      </c>
      <c r="AB138" s="25">
        <f t="shared" ref="AB138" si="1212">IF(AB139&lt;&gt;"",AB139,AA138*(1+AB135))</f>
        <v>7328.2227537897588</v>
      </c>
      <c r="AC138" s="25">
        <f t="shared" ref="AC138" si="1213">IF(AC139&lt;&gt;"",AC139,AB138*(1+AC135))</f>
        <v>7548.0694364034516</v>
      </c>
      <c r="AD138" s="25">
        <f t="shared" ref="AD138" si="1214">IF(AD139&lt;&gt;"",AD139,AC138*(1+AD135))</f>
        <v>7774.5115194955551</v>
      </c>
      <c r="AE138" s="25">
        <f t="shared" ref="AE138" si="1215">IF(AE139&lt;&gt;"",AE139,AD138*(1+AE135))</f>
        <v>8007.7468650804221</v>
      </c>
      <c r="AF138" s="25">
        <f t="shared" ref="AF138" si="1216">IF(AF139&lt;&gt;"",AF139,AE138*(1+AF135))</f>
        <v>8247.9792710328347</v>
      </c>
      <c r="AG138" s="25">
        <f t="shared" ref="AG138" si="1217">IF(AG139&lt;&gt;"",AG139,AF138*(1+AG135))</f>
        <v>8495.4186491638193</v>
      </c>
      <c r="AH138" s="25">
        <f t="shared" ref="AH138" si="1218">IF(AH139&lt;&gt;"",AH139,AG138*(1+AH135))</f>
        <v>8750.2812086387348</v>
      </c>
      <c r="AI138" s="25">
        <f t="shared" ref="AI138" si="1219">IF(AI139&lt;&gt;"",AI139,AH138*(1+AI135))</f>
        <v>9012.7896448978972</v>
      </c>
      <c r="AJ138" s="25">
        <f t="shared" ref="AJ138" si="1220">IF(AJ139&lt;&gt;"",AJ139,AI138*(1+AJ135))</f>
        <v>9283.1733342448351</v>
      </c>
      <c r="AK138" s="25">
        <f t="shared" ref="AK138" si="1221">IF(AK139&lt;&gt;"",AK139,AJ138*(1+AK135))</f>
        <v>9561.6685342721812</v>
      </c>
      <c r="AL138" s="25">
        <f t="shared" ref="AL138" si="1222">IF(AL139&lt;&gt;"",AL139,AK138*(1+AL135))</f>
        <v>9848.5185903003476</v>
      </c>
      <c r="AM138" s="25">
        <f t="shared" ref="AM138" si="1223">IF(AM139&lt;&gt;"",AM139,AL138*(1+AM135))</f>
        <v>10143.974148009358</v>
      </c>
      <c r="AN138" s="25">
        <f t="shared" ref="AN138" si="1224">IF(AN139&lt;&gt;"",AN139,AM138*(1+AN135))</f>
        <v>10448.29337244964</v>
      </c>
      <c r="AO138" s="25">
        <f t="shared" ref="AO138" si="1225">IF(AO139&lt;&gt;"",AO139,AN138*(1+AO135))</f>
        <v>10761.74217362313</v>
      </c>
      <c r="AP138" s="25">
        <f t="shared" ref="AP138" si="1226">IF(AP139&lt;&gt;"",AP139,AO138*(1+AP135))</f>
        <v>11084.594438831824</v>
      </c>
    </row>
    <row r="139" spans="1:42" x14ac:dyDescent="0.25">
      <c r="A139" s="24" t="str">
        <f>_xlfn.CONCAT(A134, " Cost Override")</f>
        <v>Paint - Interior Cost Override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1" spans="1:42" x14ac:dyDescent="0.25">
      <c r="A141" s="22" t="str">
        <f>_xlfn.CONCAT(A134," Age in Years")</f>
        <v>Paint - Interior Age in Years</v>
      </c>
      <c r="C141" s="26">
        <f>IF(C142&lt;&gt;"",C142,IF('Inputs &amp; Dashboard'!E11&gt;=C144,0,'Inputs &amp; Dashboard'!E11))</f>
        <v>0</v>
      </c>
      <c r="D141" s="26">
        <f>IF(D142&lt;&gt;"",D142,IF(C141+1&gt;=D144,0,C141+1))</f>
        <v>1</v>
      </c>
      <c r="E141" s="26">
        <f t="shared" ref="E141" si="1227">IF(E142&lt;&gt;"",E142,IF(D141+1&gt;=E144,0,D141+1))</f>
        <v>2</v>
      </c>
      <c r="F141" s="26">
        <f t="shared" ref="F141" si="1228">IF(F142&lt;&gt;"",F142,IF(E141+1&gt;=F144,0,E141+1))</f>
        <v>3</v>
      </c>
      <c r="G141" s="26">
        <f t="shared" ref="G141" si="1229">IF(G142&lt;&gt;"",G142,IF(F141+1&gt;=G144,0,F141+1))</f>
        <v>4</v>
      </c>
      <c r="H141" s="26">
        <f t="shared" ref="H141" si="1230">IF(H142&lt;&gt;"",H142,IF(G141+1&gt;=H144,0,G141+1))</f>
        <v>0</v>
      </c>
      <c r="I141" s="26">
        <f t="shared" ref="I141" si="1231">IF(I142&lt;&gt;"",I142,IF(H141+1&gt;=I144,0,H141+1))</f>
        <v>1</v>
      </c>
      <c r="J141" s="26">
        <f t="shared" ref="J141" si="1232">IF(J142&lt;&gt;"",J142,IF(I141+1&gt;=J144,0,I141+1))</f>
        <v>2</v>
      </c>
      <c r="K141" s="26">
        <f t="shared" ref="K141" si="1233">IF(K142&lt;&gt;"",K142,IF(J141+1&gt;=K144,0,J141+1))</f>
        <v>3</v>
      </c>
      <c r="L141" s="26">
        <f t="shared" ref="L141" si="1234">IF(L142&lt;&gt;"",L142,IF(K141+1&gt;=L144,0,K141+1))</f>
        <v>4</v>
      </c>
      <c r="M141" s="26">
        <f t="shared" ref="M141" si="1235">IF(M142&lt;&gt;"",M142,IF(L141+1&gt;=M144,0,L141+1))</f>
        <v>0</v>
      </c>
      <c r="N141" s="26">
        <f t="shared" ref="N141" si="1236">IF(N142&lt;&gt;"",N142,IF(M141+1&gt;=N144,0,M141+1))</f>
        <v>1</v>
      </c>
      <c r="O141" s="26">
        <f t="shared" ref="O141" si="1237">IF(O142&lt;&gt;"",O142,IF(N141+1&gt;=O144,0,N141+1))</f>
        <v>2</v>
      </c>
      <c r="P141" s="26">
        <f t="shared" ref="P141" si="1238">IF(P142&lt;&gt;"",P142,IF(O141+1&gt;=P144,0,O141+1))</f>
        <v>3</v>
      </c>
      <c r="Q141" s="26">
        <f t="shared" ref="Q141" si="1239">IF(Q142&lt;&gt;"",Q142,IF(P141+1&gt;=Q144,0,P141+1))</f>
        <v>4</v>
      </c>
      <c r="R141" s="26">
        <f t="shared" ref="R141" si="1240">IF(R142&lt;&gt;"",R142,IF(Q141+1&gt;=R144,0,Q141+1))</f>
        <v>0</v>
      </c>
      <c r="S141" s="26">
        <f t="shared" ref="S141" si="1241">IF(S142&lt;&gt;"",S142,IF(R141+1&gt;=S144,0,R141+1))</f>
        <v>1</v>
      </c>
      <c r="T141" s="26">
        <f t="shared" ref="T141" si="1242">IF(T142&lt;&gt;"",T142,IF(S141+1&gt;=T144,0,S141+1))</f>
        <v>2</v>
      </c>
      <c r="U141" s="26">
        <f t="shared" ref="U141" si="1243">IF(U142&lt;&gt;"",U142,IF(T141+1&gt;=U144,0,T141+1))</f>
        <v>3</v>
      </c>
      <c r="V141" s="26">
        <f t="shared" ref="V141" si="1244">IF(V142&lt;&gt;"",V142,IF(U141+1&gt;=V144,0,U141+1))</f>
        <v>4</v>
      </c>
      <c r="W141" s="26">
        <f t="shared" ref="W141" si="1245">IF(W142&lt;&gt;"",W142,IF(V141+1&gt;=W144,0,V141+1))</f>
        <v>0</v>
      </c>
      <c r="X141" s="26">
        <f t="shared" ref="X141" si="1246">IF(X142&lt;&gt;"",X142,IF(W141+1&gt;=X144,0,W141+1))</f>
        <v>1</v>
      </c>
      <c r="Y141" s="26">
        <f t="shared" ref="Y141" si="1247">IF(Y142&lt;&gt;"",Y142,IF(X141+1&gt;=Y144,0,X141+1))</f>
        <v>2</v>
      </c>
      <c r="Z141" s="26">
        <f t="shared" ref="Z141" si="1248">IF(Z142&lt;&gt;"",Z142,IF(Y141+1&gt;=Z144,0,Y141+1))</f>
        <v>3</v>
      </c>
      <c r="AA141" s="26">
        <f t="shared" ref="AA141" si="1249">IF(AA142&lt;&gt;"",AA142,IF(Z141+1&gt;=AA144,0,Z141+1))</f>
        <v>4</v>
      </c>
      <c r="AB141" s="26">
        <f t="shared" ref="AB141" si="1250">IF(AB142&lt;&gt;"",AB142,IF(AA141+1&gt;=AB144,0,AA141+1))</f>
        <v>0</v>
      </c>
      <c r="AC141" s="26">
        <f t="shared" ref="AC141" si="1251">IF(AC142&lt;&gt;"",AC142,IF(AB141+1&gt;=AC144,0,AB141+1))</f>
        <v>1</v>
      </c>
      <c r="AD141" s="26">
        <f t="shared" ref="AD141" si="1252">IF(AD142&lt;&gt;"",AD142,IF(AC141+1&gt;=AD144,0,AC141+1))</f>
        <v>2</v>
      </c>
      <c r="AE141" s="26">
        <f t="shared" ref="AE141" si="1253">IF(AE142&lt;&gt;"",AE142,IF(AD141+1&gt;=AE144,0,AD141+1))</f>
        <v>3</v>
      </c>
      <c r="AF141" s="26">
        <f t="shared" ref="AF141" si="1254">IF(AF142&lt;&gt;"",AF142,IF(AE141+1&gt;=AF144,0,AE141+1))</f>
        <v>4</v>
      </c>
      <c r="AG141" s="26">
        <f t="shared" ref="AG141" si="1255">IF(AG142&lt;&gt;"",AG142,IF(AF141+1&gt;=AG144,0,AF141+1))</f>
        <v>0</v>
      </c>
      <c r="AH141" s="26">
        <f t="shared" ref="AH141" si="1256">IF(AH142&lt;&gt;"",AH142,IF(AG141+1&gt;=AH144,0,AG141+1))</f>
        <v>1</v>
      </c>
      <c r="AI141" s="26">
        <f t="shared" ref="AI141" si="1257">IF(AI142&lt;&gt;"",AI142,IF(AH141+1&gt;=AI144,0,AH141+1))</f>
        <v>2</v>
      </c>
      <c r="AJ141" s="26">
        <f t="shared" ref="AJ141" si="1258">IF(AJ142&lt;&gt;"",AJ142,IF(AI141+1&gt;=AJ144,0,AI141+1))</f>
        <v>3</v>
      </c>
      <c r="AK141" s="26">
        <f t="shared" ref="AK141" si="1259">IF(AK142&lt;&gt;"",AK142,IF(AJ141+1&gt;=AK144,0,AJ141+1))</f>
        <v>4</v>
      </c>
      <c r="AL141" s="26">
        <f t="shared" ref="AL141" si="1260">IF(AL142&lt;&gt;"",AL142,IF(AK141+1&gt;=AL144,0,AK141+1))</f>
        <v>0</v>
      </c>
      <c r="AM141" s="26">
        <f t="shared" ref="AM141" si="1261">IF(AM142&lt;&gt;"",AM142,IF(AL141+1&gt;=AM144,0,AL141+1))</f>
        <v>1</v>
      </c>
      <c r="AN141" s="26">
        <f t="shared" ref="AN141" si="1262">IF(AN142&lt;&gt;"",AN142,IF(AM141+1&gt;=AN144,0,AM141+1))</f>
        <v>2</v>
      </c>
      <c r="AO141" s="26">
        <f t="shared" ref="AO141" si="1263">IF(AO142&lt;&gt;"",AO142,IF(AN141+1&gt;=AO144,0,AN141+1))</f>
        <v>3</v>
      </c>
      <c r="AP141" s="26">
        <f t="shared" ref="AP141" si="1264">IF(AP142&lt;&gt;"",AP142,IF(AO141+1&gt;=AP144,0,AO141+1))</f>
        <v>4</v>
      </c>
    </row>
    <row r="142" spans="1:42" x14ac:dyDescent="0.25">
      <c r="A142" s="24" t="str">
        <f>_xlfn.CONCAT(A134, " Age in Years Override")</f>
        <v>Paint - Interior Age in Years Override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</row>
    <row r="144" spans="1:42" x14ac:dyDescent="0.25">
      <c r="A144" s="22" t="str">
        <f>_xlfn.CONCAT(A134," Frequency in Years")</f>
        <v>Paint - Interior Frequency in Years</v>
      </c>
      <c r="C144" s="26">
        <f>IF(C145&lt;&gt;"",C145,'Inputs &amp; Dashboard'!D11)</f>
        <v>5</v>
      </c>
      <c r="D144" s="26">
        <f>IF(D145&lt;&gt;"",D145,C144)</f>
        <v>5</v>
      </c>
      <c r="E144" s="26">
        <f t="shared" ref="E144" si="1265">IF(E145&lt;&gt;"",E145,D144)</f>
        <v>5</v>
      </c>
      <c r="F144" s="26">
        <f t="shared" ref="F144" si="1266">IF(F145&lt;&gt;"",F145,E144)</f>
        <v>5</v>
      </c>
      <c r="G144" s="26">
        <f t="shared" ref="G144" si="1267">IF(G145&lt;&gt;"",G145,F144)</f>
        <v>5</v>
      </c>
      <c r="H144" s="26">
        <f t="shared" ref="H144" si="1268">IF(H145&lt;&gt;"",H145,G144)</f>
        <v>5</v>
      </c>
      <c r="I144" s="26">
        <f t="shared" ref="I144" si="1269">IF(I145&lt;&gt;"",I145,H144)</f>
        <v>5</v>
      </c>
      <c r="J144" s="26">
        <f t="shared" ref="J144" si="1270">IF(J145&lt;&gt;"",J145,I144)</f>
        <v>5</v>
      </c>
      <c r="K144" s="26">
        <f t="shared" ref="K144" si="1271">IF(K145&lt;&gt;"",K145,J144)</f>
        <v>5</v>
      </c>
      <c r="L144" s="26">
        <f t="shared" ref="L144" si="1272">IF(L145&lt;&gt;"",L145,K144)</f>
        <v>5</v>
      </c>
      <c r="M144" s="26">
        <f t="shared" ref="M144" si="1273">IF(M145&lt;&gt;"",M145,L144)</f>
        <v>5</v>
      </c>
      <c r="N144" s="26">
        <f t="shared" ref="N144" si="1274">IF(N145&lt;&gt;"",N145,M144)</f>
        <v>5</v>
      </c>
      <c r="O144" s="26">
        <f t="shared" ref="O144" si="1275">IF(O145&lt;&gt;"",O145,N144)</f>
        <v>5</v>
      </c>
      <c r="P144" s="26">
        <f t="shared" ref="P144" si="1276">IF(P145&lt;&gt;"",P145,O144)</f>
        <v>5</v>
      </c>
      <c r="Q144" s="26">
        <f t="shared" ref="Q144" si="1277">IF(Q145&lt;&gt;"",Q145,P144)</f>
        <v>5</v>
      </c>
      <c r="R144" s="26">
        <f t="shared" ref="R144" si="1278">IF(R145&lt;&gt;"",R145,Q144)</f>
        <v>5</v>
      </c>
      <c r="S144" s="26">
        <f t="shared" ref="S144" si="1279">IF(S145&lt;&gt;"",S145,R144)</f>
        <v>5</v>
      </c>
      <c r="T144" s="26">
        <f t="shared" ref="T144" si="1280">IF(T145&lt;&gt;"",T145,S144)</f>
        <v>5</v>
      </c>
      <c r="U144" s="26">
        <f t="shared" ref="U144" si="1281">IF(U145&lt;&gt;"",U145,T144)</f>
        <v>5</v>
      </c>
      <c r="V144" s="26">
        <f t="shared" ref="V144" si="1282">IF(V145&lt;&gt;"",V145,U144)</f>
        <v>5</v>
      </c>
      <c r="W144" s="26">
        <f t="shared" ref="W144" si="1283">IF(W145&lt;&gt;"",W145,V144)</f>
        <v>5</v>
      </c>
      <c r="X144" s="26">
        <f t="shared" ref="X144" si="1284">IF(X145&lt;&gt;"",X145,W144)</f>
        <v>5</v>
      </c>
      <c r="Y144" s="26">
        <f t="shared" ref="Y144" si="1285">IF(Y145&lt;&gt;"",Y145,X144)</f>
        <v>5</v>
      </c>
      <c r="Z144" s="26">
        <f t="shared" ref="Z144" si="1286">IF(Z145&lt;&gt;"",Z145,Y144)</f>
        <v>5</v>
      </c>
      <c r="AA144" s="26">
        <f t="shared" ref="AA144" si="1287">IF(AA145&lt;&gt;"",AA145,Z144)</f>
        <v>5</v>
      </c>
      <c r="AB144" s="26">
        <f t="shared" ref="AB144" si="1288">IF(AB145&lt;&gt;"",AB145,AA144)</f>
        <v>5</v>
      </c>
      <c r="AC144" s="26">
        <f t="shared" ref="AC144" si="1289">IF(AC145&lt;&gt;"",AC145,AB144)</f>
        <v>5</v>
      </c>
      <c r="AD144" s="26">
        <f t="shared" ref="AD144" si="1290">IF(AD145&lt;&gt;"",AD145,AC144)</f>
        <v>5</v>
      </c>
      <c r="AE144" s="26">
        <f t="shared" ref="AE144" si="1291">IF(AE145&lt;&gt;"",AE145,AD144)</f>
        <v>5</v>
      </c>
      <c r="AF144" s="26">
        <f t="shared" ref="AF144" si="1292">IF(AF145&lt;&gt;"",AF145,AE144)</f>
        <v>5</v>
      </c>
      <c r="AG144" s="26">
        <f t="shared" ref="AG144" si="1293">IF(AG145&lt;&gt;"",AG145,AF144)</f>
        <v>5</v>
      </c>
      <c r="AH144" s="26">
        <f t="shared" ref="AH144" si="1294">IF(AH145&lt;&gt;"",AH145,AG144)</f>
        <v>5</v>
      </c>
      <c r="AI144" s="26">
        <f t="shared" ref="AI144" si="1295">IF(AI145&lt;&gt;"",AI145,AH144)</f>
        <v>5</v>
      </c>
      <c r="AJ144" s="26">
        <f t="shared" ref="AJ144" si="1296">IF(AJ145&lt;&gt;"",AJ145,AI144)</f>
        <v>5</v>
      </c>
      <c r="AK144" s="26">
        <f t="shared" ref="AK144" si="1297">IF(AK145&lt;&gt;"",AK145,AJ144)</f>
        <v>5</v>
      </c>
      <c r="AL144" s="26">
        <f t="shared" ref="AL144" si="1298">IF(AL145&lt;&gt;"",AL145,AK144)</f>
        <v>5</v>
      </c>
      <c r="AM144" s="26">
        <f t="shared" ref="AM144" si="1299">IF(AM145&lt;&gt;"",AM145,AL144)</f>
        <v>5</v>
      </c>
      <c r="AN144" s="26">
        <f t="shared" ref="AN144" si="1300">IF(AN145&lt;&gt;"",AN145,AM144)</f>
        <v>5</v>
      </c>
      <c r="AO144" s="26">
        <f t="shared" ref="AO144" si="1301">IF(AO145&lt;&gt;"",AO145,AN144)</f>
        <v>5</v>
      </c>
      <c r="AP144" s="26">
        <f t="shared" ref="AP144" si="1302">IF(AP145&lt;&gt;"",AP145,AO144)</f>
        <v>5</v>
      </c>
    </row>
    <row r="145" spans="1:42" x14ac:dyDescent="0.25">
      <c r="A145" s="24" t="str">
        <f>_xlfn.CONCAT(A134, " Frequency in Years Override")</f>
        <v>Paint - Interior Frequency in Years Override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</row>
    <row r="147" spans="1:42" x14ac:dyDescent="0.25">
      <c r="A147" s="22" t="str">
        <f>_xlfn.CONCAT("Replaced ",A134)</f>
        <v>Replaced Paint - Interior</v>
      </c>
      <c r="C147" s="2" t="b">
        <f>IF(C148&lt;&gt;"",C148,IF('Inputs &amp; Dashboard'!E11=0,FALSE,IF(Overrides!C141=0,TRUE,FALSE)))</f>
        <v>0</v>
      </c>
      <c r="D147" s="2" t="b">
        <f>IF(D148&lt;&gt;"",D148,IF(Overrides!D141=0,TRUE,FALSE))</f>
        <v>0</v>
      </c>
      <c r="E147" s="2" t="b">
        <f>IF(E148&lt;&gt;"",E148,IF(Overrides!E141=0,TRUE,FALSE))</f>
        <v>0</v>
      </c>
      <c r="F147" s="2" t="b">
        <f>IF(F148&lt;&gt;"",F148,IF(Overrides!F141=0,TRUE,FALSE))</f>
        <v>0</v>
      </c>
      <c r="G147" s="2" t="b">
        <f>IF(G148&lt;&gt;"",G148,IF(Overrides!G141=0,TRUE,FALSE))</f>
        <v>0</v>
      </c>
      <c r="H147" s="2" t="b">
        <f>IF(H148&lt;&gt;"",H148,IF(Overrides!H141=0,TRUE,FALSE))</f>
        <v>1</v>
      </c>
      <c r="I147" s="2" t="b">
        <f>IF(I148&lt;&gt;"",I148,IF(Overrides!I141=0,TRUE,FALSE))</f>
        <v>0</v>
      </c>
      <c r="J147" s="2" t="b">
        <f>IF(J148&lt;&gt;"",J148,IF(Overrides!J141=0,TRUE,FALSE))</f>
        <v>0</v>
      </c>
      <c r="K147" s="2" t="b">
        <f>IF(K148&lt;&gt;"",K148,IF(Overrides!K141=0,TRUE,FALSE))</f>
        <v>0</v>
      </c>
      <c r="L147" s="2" t="b">
        <f>IF(L148&lt;&gt;"",L148,IF(Overrides!L141=0,TRUE,FALSE))</f>
        <v>0</v>
      </c>
      <c r="M147" s="2" t="b">
        <f>IF(M148&lt;&gt;"",M148,IF(Overrides!M141=0,TRUE,FALSE))</f>
        <v>1</v>
      </c>
      <c r="N147" s="2" t="b">
        <f>IF(N148&lt;&gt;"",N148,IF(Overrides!N141=0,TRUE,FALSE))</f>
        <v>0</v>
      </c>
      <c r="O147" s="2" t="b">
        <f>IF(O148&lt;&gt;"",O148,IF(Overrides!O141=0,TRUE,FALSE))</f>
        <v>0</v>
      </c>
      <c r="P147" s="2" t="b">
        <f>IF(P148&lt;&gt;"",P148,IF(Overrides!P141=0,TRUE,FALSE))</f>
        <v>0</v>
      </c>
      <c r="Q147" s="2" t="b">
        <f>IF(Q148&lt;&gt;"",Q148,IF(Overrides!Q141=0,TRUE,FALSE))</f>
        <v>0</v>
      </c>
      <c r="R147" s="2" t="b">
        <f>IF(R148&lt;&gt;"",R148,IF(Overrides!R141=0,TRUE,FALSE))</f>
        <v>1</v>
      </c>
      <c r="S147" s="2" t="b">
        <f>IF(S148&lt;&gt;"",S148,IF(Overrides!S141=0,TRUE,FALSE))</f>
        <v>0</v>
      </c>
      <c r="T147" s="2" t="b">
        <f>IF(T148&lt;&gt;"",T148,IF(Overrides!T141=0,TRUE,FALSE))</f>
        <v>0</v>
      </c>
      <c r="U147" s="2" t="b">
        <f>IF(U148&lt;&gt;"",U148,IF(Overrides!U141=0,TRUE,FALSE))</f>
        <v>0</v>
      </c>
      <c r="V147" s="2" t="b">
        <f>IF(V148&lt;&gt;"",V148,IF(Overrides!V141=0,TRUE,FALSE))</f>
        <v>0</v>
      </c>
      <c r="W147" s="2" t="b">
        <f>IF(W148&lt;&gt;"",W148,IF(Overrides!W141=0,TRUE,FALSE))</f>
        <v>1</v>
      </c>
      <c r="X147" s="2" t="b">
        <f>IF(X148&lt;&gt;"",X148,IF(Overrides!X141=0,TRUE,FALSE))</f>
        <v>0</v>
      </c>
      <c r="Y147" s="2" t="b">
        <f>IF(Y148&lt;&gt;"",Y148,IF(Overrides!Y141=0,TRUE,FALSE))</f>
        <v>0</v>
      </c>
      <c r="Z147" s="2" t="b">
        <f>IF(Z148&lt;&gt;"",Z148,IF(Overrides!Z141=0,TRUE,FALSE))</f>
        <v>0</v>
      </c>
      <c r="AA147" s="2" t="b">
        <f>IF(AA148&lt;&gt;"",AA148,IF(Overrides!AA141=0,TRUE,FALSE))</f>
        <v>0</v>
      </c>
      <c r="AB147" s="2" t="b">
        <f>IF(AB148&lt;&gt;"",AB148,IF(Overrides!AB141=0,TRUE,FALSE))</f>
        <v>1</v>
      </c>
      <c r="AC147" s="2" t="b">
        <f>IF(AC148&lt;&gt;"",AC148,IF(Overrides!AC141=0,TRUE,FALSE))</f>
        <v>0</v>
      </c>
      <c r="AD147" s="2" t="b">
        <f>IF(AD148&lt;&gt;"",AD148,IF(Overrides!AD141=0,TRUE,FALSE))</f>
        <v>0</v>
      </c>
      <c r="AE147" s="2" t="b">
        <f>IF(AE148&lt;&gt;"",AE148,IF(Overrides!AE141=0,TRUE,FALSE))</f>
        <v>0</v>
      </c>
      <c r="AF147" s="2" t="b">
        <f>IF(AF148&lt;&gt;"",AF148,IF(Overrides!AF141=0,TRUE,FALSE))</f>
        <v>0</v>
      </c>
      <c r="AG147" s="2" t="b">
        <f>IF(AG148&lt;&gt;"",AG148,IF(Overrides!AG141=0,TRUE,FALSE))</f>
        <v>1</v>
      </c>
      <c r="AH147" s="2" t="b">
        <f>IF(AH148&lt;&gt;"",AH148,IF(Overrides!AH141=0,TRUE,FALSE))</f>
        <v>0</v>
      </c>
      <c r="AI147" s="2" t="b">
        <f>IF(AI148&lt;&gt;"",AI148,IF(Overrides!AI141=0,TRUE,FALSE))</f>
        <v>0</v>
      </c>
      <c r="AJ147" s="2" t="b">
        <f>IF(AJ148&lt;&gt;"",AJ148,IF(Overrides!AJ141=0,TRUE,FALSE))</f>
        <v>0</v>
      </c>
      <c r="AK147" s="2" t="b">
        <f>IF(AK148&lt;&gt;"",AK148,IF(Overrides!AK141=0,TRUE,FALSE))</f>
        <v>0</v>
      </c>
      <c r="AL147" s="2" t="b">
        <f>IF(AL148&lt;&gt;"",AL148,IF(Overrides!AL141=0,TRUE,FALSE))</f>
        <v>1</v>
      </c>
      <c r="AM147" s="2" t="b">
        <f>IF(AM148&lt;&gt;"",AM148,IF(Overrides!AM141=0,TRUE,FALSE))</f>
        <v>0</v>
      </c>
      <c r="AN147" s="2" t="b">
        <f>IF(AN148&lt;&gt;"",AN148,IF(Overrides!AN141=0,TRUE,FALSE))</f>
        <v>0</v>
      </c>
      <c r="AO147" s="2" t="b">
        <f>IF(AO148&lt;&gt;"",AO148,IF(Overrides!AO141=0,TRUE,FALSE))</f>
        <v>0</v>
      </c>
      <c r="AP147" s="2" t="b">
        <f>IF(AP148&lt;&gt;"",AP148,IF(Overrides!AP141=0,TRUE,FALSE))</f>
        <v>0</v>
      </c>
    </row>
    <row r="148" spans="1:42" x14ac:dyDescent="0.25">
      <c r="A148" s="27" t="str">
        <f>_xlfn.CONCAT("Replaced ",A135," Override")</f>
        <v>Replaced Inflation Rate Override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50" spans="1:42" x14ac:dyDescent="0.25">
      <c r="A150" s="22" t="str">
        <f>_xlfn.CONCAT("Spent on ",A134)</f>
        <v>Spent on Paint - Interior</v>
      </c>
      <c r="C150" s="25">
        <f>IF(C151&lt;&gt;"",C151,IF(C147=TRUE,C138,0))</f>
        <v>0</v>
      </c>
      <c r="D150" s="25">
        <f t="shared" ref="D150" si="1303">IF(D151&lt;&gt;"",D151,IF(D147=TRUE,D138,0))</f>
        <v>0</v>
      </c>
      <c r="E150" s="25">
        <f t="shared" ref="E150" si="1304">IF(E151&lt;&gt;"",E151,IF(E147=TRUE,E138,0))</f>
        <v>0</v>
      </c>
      <c r="F150" s="25">
        <f t="shared" ref="F150" si="1305">IF(F151&lt;&gt;"",F151,IF(F147=TRUE,F138,0))</f>
        <v>0</v>
      </c>
      <c r="G150" s="25">
        <f t="shared" ref="G150" si="1306">IF(G151&lt;&gt;"",G151,IF(G147=TRUE,G138,0))</f>
        <v>0</v>
      </c>
      <c r="H150" s="25">
        <f t="shared" ref="H150" si="1307">IF(H151&lt;&gt;"",H151,IF(H147=TRUE,H138,0))</f>
        <v>4057.45926005</v>
      </c>
      <c r="I150" s="25">
        <f t="shared" ref="I150" si="1308">IF(I151&lt;&gt;"",I151,IF(I147=TRUE,I138,0))</f>
        <v>0</v>
      </c>
      <c r="J150" s="25">
        <f t="shared" ref="J150" si="1309">IF(J151&lt;&gt;"",J151,IF(J147=TRUE,J138,0))</f>
        <v>0</v>
      </c>
      <c r="K150" s="25">
        <f t="shared" ref="K150" si="1310">IF(K151&lt;&gt;"",K151,IF(K147=TRUE,K138,0))</f>
        <v>0</v>
      </c>
      <c r="L150" s="25">
        <f t="shared" ref="L150" si="1311">IF(L151&lt;&gt;"",L151,IF(L147=TRUE,L138,0))</f>
        <v>0</v>
      </c>
      <c r="M150" s="25">
        <f t="shared" ref="M150" si="1312">IF(M151&lt;&gt;"",M151,IF(M147=TRUE,M138,0))</f>
        <v>4703.7073277044283</v>
      </c>
      <c r="N150" s="25">
        <f t="shared" ref="N150" si="1313">IF(N151&lt;&gt;"",N151,IF(N147=TRUE,N138,0))</f>
        <v>0</v>
      </c>
      <c r="O150" s="25">
        <f t="shared" ref="O150" si="1314">IF(O151&lt;&gt;"",O151,IF(O147=TRUE,O138,0))</f>
        <v>0</v>
      </c>
      <c r="P150" s="25">
        <f t="shared" ref="P150" si="1315">IF(P151&lt;&gt;"",P151,IF(P147=TRUE,P138,0))</f>
        <v>0</v>
      </c>
      <c r="Q150" s="25">
        <f t="shared" ref="Q150" si="1316">IF(Q151&lt;&gt;"",Q151,IF(Q147=TRUE,Q138,0))</f>
        <v>0</v>
      </c>
      <c r="R150" s="25">
        <f t="shared" ref="R150" si="1317">IF(R151&lt;&gt;"",R151,IF(R147=TRUE,R138,0))</f>
        <v>5452.8859581026791</v>
      </c>
      <c r="S150" s="25">
        <f t="shared" ref="S150" si="1318">IF(S151&lt;&gt;"",S151,IF(S147=TRUE,S138,0))</f>
        <v>0</v>
      </c>
      <c r="T150" s="25">
        <f t="shared" ref="T150" si="1319">IF(T151&lt;&gt;"",T151,IF(T147=TRUE,T138,0))</f>
        <v>0</v>
      </c>
      <c r="U150" s="25">
        <f t="shared" ref="U150" si="1320">IF(U151&lt;&gt;"",U151,IF(U147=TRUE,U138,0))</f>
        <v>0</v>
      </c>
      <c r="V150" s="25">
        <f t="shared" ref="V150" si="1321">IF(V151&lt;&gt;"",V151,IF(V147=TRUE,V138,0))</f>
        <v>0</v>
      </c>
      <c r="W150" s="25">
        <f t="shared" ref="W150" si="1322">IF(W151&lt;&gt;"",W151,IF(W147=TRUE,W138,0))</f>
        <v>6321.3893213429528</v>
      </c>
      <c r="X150" s="25">
        <f t="shared" ref="X150" si="1323">IF(X151&lt;&gt;"",X151,IF(X147=TRUE,X138,0))</f>
        <v>0</v>
      </c>
      <c r="Y150" s="25">
        <f t="shared" ref="Y150" si="1324">IF(Y151&lt;&gt;"",Y151,IF(Y147=TRUE,Y138,0))</f>
        <v>0</v>
      </c>
      <c r="Z150" s="25">
        <f t="shared" ref="Z150" si="1325">IF(Z151&lt;&gt;"",Z151,IF(Z147=TRUE,Z138,0))</f>
        <v>0</v>
      </c>
      <c r="AA150" s="25">
        <f t="shared" ref="AA150" si="1326">IF(AA151&lt;&gt;"",AA151,IF(AA147=TRUE,AA138,0))</f>
        <v>0</v>
      </c>
      <c r="AB150" s="25">
        <f t="shared" ref="AB150" si="1327">IF(AB151&lt;&gt;"",AB151,IF(AB147=TRUE,AB138,0))</f>
        <v>7328.2227537897588</v>
      </c>
      <c r="AC150" s="25">
        <f t="shared" ref="AC150" si="1328">IF(AC151&lt;&gt;"",AC151,IF(AC147=TRUE,AC138,0))</f>
        <v>0</v>
      </c>
      <c r="AD150" s="25">
        <f t="shared" ref="AD150" si="1329">IF(AD151&lt;&gt;"",AD151,IF(AD147=TRUE,AD138,0))</f>
        <v>0</v>
      </c>
      <c r="AE150" s="25">
        <f t="shared" ref="AE150" si="1330">IF(AE151&lt;&gt;"",AE151,IF(AE147=TRUE,AE138,0))</f>
        <v>0</v>
      </c>
      <c r="AF150" s="25">
        <f t="shared" ref="AF150" si="1331">IF(AF151&lt;&gt;"",AF151,IF(AF147=TRUE,AF138,0))</f>
        <v>0</v>
      </c>
      <c r="AG150" s="25">
        <f t="shared" ref="AG150" si="1332">IF(AG151&lt;&gt;"",AG151,IF(AG147=TRUE,AG138,0))</f>
        <v>8495.4186491638193</v>
      </c>
      <c r="AH150" s="25">
        <f t="shared" ref="AH150" si="1333">IF(AH151&lt;&gt;"",AH151,IF(AH147=TRUE,AH138,0))</f>
        <v>0</v>
      </c>
      <c r="AI150" s="25">
        <f t="shared" ref="AI150" si="1334">IF(AI151&lt;&gt;"",AI151,IF(AI147=TRUE,AI138,0))</f>
        <v>0</v>
      </c>
      <c r="AJ150" s="25">
        <f t="shared" ref="AJ150" si="1335">IF(AJ151&lt;&gt;"",AJ151,IF(AJ147=TRUE,AJ138,0))</f>
        <v>0</v>
      </c>
      <c r="AK150" s="25">
        <f t="shared" ref="AK150" si="1336">IF(AK151&lt;&gt;"",AK151,IF(AK147=TRUE,AK138,0))</f>
        <v>0</v>
      </c>
      <c r="AL150" s="25">
        <f t="shared" ref="AL150" si="1337">IF(AL151&lt;&gt;"",AL151,IF(AL147=TRUE,AL138,0))</f>
        <v>9848.5185903003476</v>
      </c>
      <c r="AM150" s="25">
        <f t="shared" ref="AM150" si="1338">IF(AM151&lt;&gt;"",AM151,IF(AM147=TRUE,AM138,0))</f>
        <v>0</v>
      </c>
      <c r="AN150" s="25">
        <f t="shared" ref="AN150" si="1339">IF(AN151&lt;&gt;"",AN151,IF(AN147=TRUE,AN138,0))</f>
        <v>0</v>
      </c>
      <c r="AO150" s="25">
        <f t="shared" ref="AO150" si="1340">IF(AO151&lt;&gt;"",AO151,IF(AO147=TRUE,AO138,0))</f>
        <v>0</v>
      </c>
      <c r="AP150" s="25">
        <f t="shared" ref="AP150" si="1341">IF(AP151&lt;&gt;"",AP151,IF(AP147=TRUE,AP138,0))</f>
        <v>0</v>
      </c>
    </row>
    <row r="151" spans="1:42" x14ac:dyDescent="0.25">
      <c r="A151" s="27" t="str">
        <f>_xlfn.CONCAT("Spent on ",A134," Override")</f>
        <v>Spent on Paint - Interior Override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3" spans="1:42" ht="18" thickBot="1" x14ac:dyDescent="0.35">
      <c r="A153" s="21" t="str">
        <f>'Inputs &amp; Dashboard'!B12</f>
        <v>Carpet/Flooring</v>
      </c>
      <c r="B153" s="4" t="s">
        <v>18</v>
      </c>
      <c r="C153" s="3">
        <v>1</v>
      </c>
      <c r="D153" s="3">
        <v>2</v>
      </c>
      <c r="E153" s="3">
        <v>3</v>
      </c>
      <c r="F153" s="3">
        <v>4</v>
      </c>
      <c r="G153" s="3">
        <v>5</v>
      </c>
      <c r="H153" s="3">
        <v>6</v>
      </c>
      <c r="I153" s="3">
        <v>7</v>
      </c>
      <c r="J153" s="3">
        <v>8</v>
      </c>
      <c r="K153" s="3">
        <v>9</v>
      </c>
      <c r="L153" s="3">
        <v>10</v>
      </c>
      <c r="M153" s="3">
        <v>11</v>
      </c>
      <c r="N153" s="3">
        <v>12</v>
      </c>
      <c r="O153" s="3">
        <v>13</v>
      </c>
      <c r="P153" s="3">
        <v>14</v>
      </c>
      <c r="Q153" s="3">
        <v>15</v>
      </c>
      <c r="R153" s="3">
        <v>16</v>
      </c>
      <c r="S153" s="3">
        <v>17</v>
      </c>
      <c r="T153" s="3">
        <v>18</v>
      </c>
      <c r="U153" s="3">
        <v>19</v>
      </c>
      <c r="V153" s="3">
        <v>20</v>
      </c>
      <c r="W153" s="3">
        <v>21</v>
      </c>
      <c r="X153" s="3">
        <v>22</v>
      </c>
      <c r="Y153" s="3">
        <v>23</v>
      </c>
      <c r="Z153" s="3">
        <v>24</v>
      </c>
      <c r="AA153" s="3">
        <v>25</v>
      </c>
      <c r="AB153" s="3">
        <v>26</v>
      </c>
      <c r="AC153" s="3">
        <v>27</v>
      </c>
      <c r="AD153" s="3">
        <v>28</v>
      </c>
      <c r="AE153" s="3">
        <v>29</v>
      </c>
      <c r="AF153" s="3">
        <v>30</v>
      </c>
      <c r="AG153" s="3">
        <v>31</v>
      </c>
      <c r="AH153" s="3">
        <v>32</v>
      </c>
      <c r="AI153" s="3">
        <v>33</v>
      </c>
      <c r="AJ153" s="3">
        <v>34</v>
      </c>
      <c r="AK153" s="3">
        <v>35</v>
      </c>
      <c r="AL153" s="3">
        <v>36</v>
      </c>
      <c r="AM153" s="3">
        <v>37</v>
      </c>
      <c r="AN153" s="3">
        <v>38</v>
      </c>
      <c r="AO153" s="3">
        <v>39</v>
      </c>
      <c r="AP153" s="3">
        <v>40</v>
      </c>
    </row>
    <row r="154" spans="1:42" ht="15.75" thickTop="1" x14ac:dyDescent="0.25">
      <c r="A154" s="22" t="s">
        <v>19</v>
      </c>
      <c r="C154" s="23">
        <f>IF(C155&lt;&gt;"",C155,0.03)</f>
        <v>0.03</v>
      </c>
      <c r="D154" s="23">
        <f>IF(D155&lt;&gt;"",D155,C154)</f>
        <v>0.03</v>
      </c>
      <c r="E154" s="23">
        <f t="shared" ref="E154" si="1342">IF(E155&lt;&gt;"",E155,D154)</f>
        <v>0.03</v>
      </c>
      <c r="F154" s="23">
        <f t="shared" ref="F154" si="1343">IF(F155&lt;&gt;"",F155,E154)</f>
        <v>0.03</v>
      </c>
      <c r="G154" s="23">
        <f t="shared" ref="G154" si="1344">IF(G155&lt;&gt;"",G155,F154)</f>
        <v>0.03</v>
      </c>
      <c r="H154" s="23">
        <f t="shared" ref="H154" si="1345">IF(H155&lt;&gt;"",H155,G154)</f>
        <v>0.03</v>
      </c>
      <c r="I154" s="23">
        <f t="shared" ref="I154" si="1346">IF(I155&lt;&gt;"",I155,H154)</f>
        <v>0.03</v>
      </c>
      <c r="J154" s="23">
        <f t="shared" ref="J154" si="1347">IF(J155&lt;&gt;"",J155,I154)</f>
        <v>0.03</v>
      </c>
      <c r="K154" s="23">
        <f t="shared" ref="K154" si="1348">IF(K155&lt;&gt;"",K155,J154)</f>
        <v>0.03</v>
      </c>
      <c r="L154" s="23">
        <f t="shared" ref="L154" si="1349">IF(L155&lt;&gt;"",L155,K154)</f>
        <v>0.03</v>
      </c>
      <c r="M154" s="23">
        <f t="shared" ref="M154" si="1350">IF(M155&lt;&gt;"",M155,L154)</f>
        <v>0.03</v>
      </c>
      <c r="N154" s="23">
        <f t="shared" ref="N154" si="1351">IF(N155&lt;&gt;"",N155,M154)</f>
        <v>0.03</v>
      </c>
      <c r="O154" s="23">
        <f t="shared" ref="O154" si="1352">IF(O155&lt;&gt;"",O155,N154)</f>
        <v>0.03</v>
      </c>
      <c r="P154" s="23">
        <f t="shared" ref="P154" si="1353">IF(P155&lt;&gt;"",P155,O154)</f>
        <v>0.03</v>
      </c>
      <c r="Q154" s="23">
        <f t="shared" ref="Q154" si="1354">IF(Q155&lt;&gt;"",Q155,P154)</f>
        <v>0.03</v>
      </c>
      <c r="R154" s="23">
        <f t="shared" ref="R154" si="1355">IF(R155&lt;&gt;"",R155,Q154)</f>
        <v>0.03</v>
      </c>
      <c r="S154" s="23">
        <f t="shared" ref="S154" si="1356">IF(S155&lt;&gt;"",S155,R154)</f>
        <v>0.03</v>
      </c>
      <c r="T154" s="23">
        <f t="shared" ref="T154" si="1357">IF(T155&lt;&gt;"",T155,S154)</f>
        <v>0.03</v>
      </c>
      <c r="U154" s="23">
        <f t="shared" ref="U154" si="1358">IF(U155&lt;&gt;"",U155,T154)</f>
        <v>0.03</v>
      </c>
      <c r="V154" s="23">
        <f t="shared" ref="V154" si="1359">IF(V155&lt;&gt;"",V155,U154)</f>
        <v>0.03</v>
      </c>
      <c r="W154" s="23">
        <f t="shared" ref="W154" si="1360">IF(W155&lt;&gt;"",W155,V154)</f>
        <v>0.03</v>
      </c>
      <c r="X154" s="23">
        <f t="shared" ref="X154" si="1361">IF(X155&lt;&gt;"",X155,W154)</f>
        <v>0.03</v>
      </c>
      <c r="Y154" s="23">
        <f t="shared" ref="Y154" si="1362">IF(Y155&lt;&gt;"",Y155,X154)</f>
        <v>0.03</v>
      </c>
      <c r="Z154" s="23">
        <f t="shared" ref="Z154" si="1363">IF(Z155&lt;&gt;"",Z155,Y154)</f>
        <v>0.03</v>
      </c>
      <c r="AA154" s="23">
        <f t="shared" ref="AA154" si="1364">IF(AA155&lt;&gt;"",AA155,Z154)</f>
        <v>0.03</v>
      </c>
      <c r="AB154" s="23">
        <f t="shared" ref="AB154" si="1365">IF(AB155&lt;&gt;"",AB155,AA154)</f>
        <v>0.03</v>
      </c>
      <c r="AC154" s="23">
        <f t="shared" ref="AC154" si="1366">IF(AC155&lt;&gt;"",AC155,AB154)</f>
        <v>0.03</v>
      </c>
      <c r="AD154" s="23">
        <f t="shared" ref="AD154" si="1367">IF(AD155&lt;&gt;"",AD155,AC154)</f>
        <v>0.03</v>
      </c>
      <c r="AE154" s="23">
        <f t="shared" ref="AE154" si="1368">IF(AE155&lt;&gt;"",AE155,AD154)</f>
        <v>0.03</v>
      </c>
      <c r="AF154" s="23">
        <f t="shared" ref="AF154" si="1369">IF(AF155&lt;&gt;"",AF155,AE154)</f>
        <v>0.03</v>
      </c>
      <c r="AG154" s="23">
        <f t="shared" ref="AG154" si="1370">IF(AG155&lt;&gt;"",AG155,AF154)</f>
        <v>0.03</v>
      </c>
      <c r="AH154" s="23">
        <f t="shared" ref="AH154" si="1371">IF(AH155&lt;&gt;"",AH155,AG154)</f>
        <v>0.03</v>
      </c>
      <c r="AI154" s="23">
        <f t="shared" ref="AI154" si="1372">IF(AI155&lt;&gt;"",AI155,AH154)</f>
        <v>0.03</v>
      </c>
      <c r="AJ154" s="23">
        <f t="shared" ref="AJ154" si="1373">IF(AJ155&lt;&gt;"",AJ155,AI154)</f>
        <v>0.03</v>
      </c>
      <c r="AK154" s="23">
        <f t="shared" ref="AK154" si="1374">IF(AK155&lt;&gt;"",AK155,AJ154)</f>
        <v>0.03</v>
      </c>
      <c r="AL154" s="23">
        <f t="shared" ref="AL154" si="1375">IF(AL155&lt;&gt;"",AL155,AK154)</f>
        <v>0.03</v>
      </c>
      <c r="AM154" s="23">
        <f t="shared" ref="AM154" si="1376">IF(AM155&lt;&gt;"",AM155,AL154)</f>
        <v>0.03</v>
      </c>
      <c r="AN154" s="23">
        <f t="shared" ref="AN154" si="1377">IF(AN155&lt;&gt;"",AN155,AM154)</f>
        <v>0.03</v>
      </c>
      <c r="AO154" s="23">
        <f t="shared" ref="AO154" si="1378">IF(AO155&lt;&gt;"",AO155,AN154)</f>
        <v>0.03</v>
      </c>
      <c r="AP154" s="23">
        <f t="shared" ref="AP154" si="1379">IF(AP155&lt;&gt;"",AP155,AO154)</f>
        <v>0.03</v>
      </c>
    </row>
    <row r="155" spans="1:42" x14ac:dyDescent="0.25">
      <c r="A155" s="24" t="s">
        <v>20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</row>
    <row r="157" spans="1:42" x14ac:dyDescent="0.25">
      <c r="A157" s="22" t="str">
        <f>_xlfn.CONCAT(A153," Cost")</f>
        <v>Carpet/Flooring Cost</v>
      </c>
      <c r="C157" s="25">
        <f>IF(C158&lt;&gt;"",C158,'Inputs &amp; Dashboard'!C12)</f>
        <v>4000</v>
      </c>
      <c r="D157" s="25">
        <f>IF(D158&lt;&gt;"",D158,C157*(1+D154))</f>
        <v>4120</v>
      </c>
      <c r="E157" s="25">
        <f t="shared" ref="E157" si="1380">IF(E158&lt;&gt;"",E158,D157*(1+E154))</f>
        <v>4243.6000000000004</v>
      </c>
      <c r="F157" s="25">
        <f t="shared" ref="F157" si="1381">IF(F158&lt;&gt;"",F158,E157*(1+F154))</f>
        <v>4370.9080000000004</v>
      </c>
      <c r="G157" s="25">
        <f t="shared" ref="G157" si="1382">IF(G158&lt;&gt;"",G158,F157*(1+G154))</f>
        <v>4502.0352400000002</v>
      </c>
      <c r="H157" s="25">
        <f t="shared" ref="H157" si="1383">IF(H158&lt;&gt;"",H158,G157*(1+H154))</f>
        <v>4637.0962972000007</v>
      </c>
      <c r="I157" s="25">
        <f t="shared" ref="I157" si="1384">IF(I158&lt;&gt;"",I158,H157*(1+I154))</f>
        <v>4776.2091861160006</v>
      </c>
      <c r="J157" s="25">
        <f t="shared" ref="J157" si="1385">IF(J158&lt;&gt;"",J158,I157*(1+J154))</f>
        <v>4919.495461699481</v>
      </c>
      <c r="K157" s="25">
        <f t="shared" ref="K157" si="1386">IF(K158&lt;&gt;"",K158,J157*(1+K154))</f>
        <v>5067.0803255504652</v>
      </c>
      <c r="L157" s="25">
        <f t="shared" ref="L157" si="1387">IF(L158&lt;&gt;"",L158,K157*(1+L154))</f>
        <v>5219.0927353169791</v>
      </c>
      <c r="M157" s="25">
        <f t="shared" ref="M157" si="1388">IF(M158&lt;&gt;"",M158,L157*(1+M154))</f>
        <v>5375.6655173764884</v>
      </c>
      <c r="N157" s="25">
        <f t="shared" ref="N157" si="1389">IF(N158&lt;&gt;"",N158,M157*(1+N154))</f>
        <v>5536.935482897783</v>
      </c>
      <c r="O157" s="25">
        <f t="shared" ref="O157" si="1390">IF(O158&lt;&gt;"",O158,N157*(1+O154))</f>
        <v>5703.0435473847165</v>
      </c>
      <c r="P157" s="25">
        <f t="shared" ref="P157" si="1391">IF(P158&lt;&gt;"",P158,O157*(1+P154))</f>
        <v>5874.1348538062584</v>
      </c>
      <c r="Q157" s="25">
        <f t="shared" ref="Q157" si="1392">IF(Q158&lt;&gt;"",Q158,P157*(1+Q154))</f>
        <v>6050.3588994204465</v>
      </c>
      <c r="R157" s="25">
        <f t="shared" ref="R157" si="1393">IF(R158&lt;&gt;"",R158,Q157*(1+R154))</f>
        <v>6231.8696664030604</v>
      </c>
      <c r="S157" s="25">
        <f t="shared" ref="S157" si="1394">IF(S158&lt;&gt;"",S158,R157*(1+S154))</f>
        <v>6418.825756395152</v>
      </c>
      <c r="T157" s="25">
        <f t="shared" ref="T157" si="1395">IF(T158&lt;&gt;"",T158,S157*(1+T154))</f>
        <v>6611.3905290870071</v>
      </c>
      <c r="U157" s="25">
        <f t="shared" ref="U157" si="1396">IF(U158&lt;&gt;"",U158,T157*(1+U154))</f>
        <v>6809.7322449596177</v>
      </c>
      <c r="V157" s="25">
        <f t="shared" ref="V157" si="1397">IF(V158&lt;&gt;"",V158,U157*(1+V154))</f>
        <v>7014.0242123084063</v>
      </c>
      <c r="W157" s="25">
        <f t="shared" ref="W157" si="1398">IF(W158&lt;&gt;"",W158,V157*(1+W154))</f>
        <v>7224.4449386776587</v>
      </c>
      <c r="X157" s="25">
        <f t="shared" ref="X157" si="1399">IF(X158&lt;&gt;"",X158,W157*(1+X154))</f>
        <v>7441.1782868379887</v>
      </c>
      <c r="Y157" s="25">
        <f t="shared" ref="Y157" si="1400">IF(Y158&lt;&gt;"",Y158,X157*(1+Y154))</f>
        <v>7664.4136354431284</v>
      </c>
      <c r="Z157" s="25">
        <f t="shared" ref="Z157" si="1401">IF(Z158&lt;&gt;"",Z158,Y157*(1+Z154))</f>
        <v>7894.3460445064229</v>
      </c>
      <c r="AA157" s="25">
        <f t="shared" ref="AA157" si="1402">IF(AA158&lt;&gt;"",AA158,Z157*(1+AA154))</f>
        <v>8131.176425841616</v>
      </c>
      <c r="AB157" s="25">
        <f t="shared" ref="AB157" si="1403">IF(AB158&lt;&gt;"",AB158,AA157*(1+AB154))</f>
        <v>8375.1117186168649</v>
      </c>
      <c r="AC157" s="25">
        <f t="shared" ref="AC157" si="1404">IF(AC158&lt;&gt;"",AC158,AB157*(1+AC154))</f>
        <v>8626.3650701753704</v>
      </c>
      <c r="AD157" s="25">
        <f t="shared" ref="AD157" si="1405">IF(AD158&lt;&gt;"",AD158,AC157*(1+AD154))</f>
        <v>8885.1560222806311</v>
      </c>
      <c r="AE157" s="25">
        <f t="shared" ref="AE157" si="1406">IF(AE158&lt;&gt;"",AE158,AD157*(1+AE154))</f>
        <v>9151.7107029490508</v>
      </c>
      <c r="AF157" s="25">
        <f t="shared" ref="AF157" si="1407">IF(AF158&lt;&gt;"",AF158,AE157*(1+AF154))</f>
        <v>9426.2620240375218</v>
      </c>
      <c r="AG157" s="25">
        <f t="shared" ref="AG157" si="1408">IF(AG158&lt;&gt;"",AG158,AF157*(1+AG154))</f>
        <v>9709.0498847586477</v>
      </c>
      <c r="AH157" s="25">
        <f t="shared" ref="AH157" si="1409">IF(AH158&lt;&gt;"",AH158,AG157*(1+AH154))</f>
        <v>10000.321381301408</v>
      </c>
      <c r="AI157" s="25">
        <f t="shared" ref="AI157" si="1410">IF(AI158&lt;&gt;"",AI158,AH157*(1+AI154))</f>
        <v>10300.331022740451</v>
      </c>
      <c r="AJ157" s="25">
        <f t="shared" ref="AJ157" si="1411">IF(AJ158&lt;&gt;"",AJ158,AI157*(1+AJ154))</f>
        <v>10609.340953422665</v>
      </c>
      <c r="AK157" s="25">
        <f t="shared" ref="AK157" si="1412">IF(AK158&lt;&gt;"",AK158,AJ157*(1+AK154))</f>
        <v>10927.621182025345</v>
      </c>
      <c r="AL157" s="25">
        <f t="shared" ref="AL157" si="1413">IF(AL158&lt;&gt;"",AL158,AK157*(1+AL154))</f>
        <v>11255.449817486106</v>
      </c>
      <c r="AM157" s="25">
        <f t="shared" ref="AM157" si="1414">IF(AM158&lt;&gt;"",AM158,AL157*(1+AM154))</f>
        <v>11593.11331201069</v>
      </c>
      <c r="AN157" s="25">
        <f t="shared" ref="AN157" si="1415">IF(AN158&lt;&gt;"",AN158,AM157*(1+AN154))</f>
        <v>11940.90671137101</v>
      </c>
      <c r="AO157" s="25">
        <f t="shared" ref="AO157" si="1416">IF(AO158&lt;&gt;"",AO158,AN157*(1+AO154))</f>
        <v>12299.133912712141</v>
      </c>
      <c r="AP157" s="25">
        <f t="shared" ref="AP157" si="1417">IF(AP158&lt;&gt;"",AP158,AO157*(1+AP154))</f>
        <v>12668.107930093505</v>
      </c>
    </row>
    <row r="158" spans="1:42" x14ac:dyDescent="0.25">
      <c r="A158" s="24" t="str">
        <f>_xlfn.CONCAT(A153, " Cost Override")</f>
        <v>Carpet/Flooring Cost Override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</row>
    <row r="160" spans="1:42" x14ac:dyDescent="0.25">
      <c r="A160" s="22" t="str">
        <f>_xlfn.CONCAT(A153," Age in Years")</f>
        <v>Carpet/Flooring Age in Years</v>
      </c>
      <c r="C160" s="26">
        <f>IF(C161&lt;&gt;"",C161,IF('Inputs &amp; Dashboard'!E12&gt;=C163,0,'Inputs &amp; Dashboard'!E12))</f>
        <v>0</v>
      </c>
      <c r="D160" s="26">
        <f>IF(D161&lt;&gt;"",D161,IF(C160+1&gt;=D163,0,C160+1))</f>
        <v>1</v>
      </c>
      <c r="E160" s="26">
        <f t="shared" ref="E160" si="1418">IF(E161&lt;&gt;"",E161,IF(D160+1&gt;=E163,0,D160+1))</f>
        <v>2</v>
      </c>
      <c r="F160" s="26">
        <f t="shared" ref="F160" si="1419">IF(F161&lt;&gt;"",F161,IF(E160+1&gt;=F163,0,E160+1))</f>
        <v>3</v>
      </c>
      <c r="G160" s="26">
        <f t="shared" ref="G160" si="1420">IF(G161&lt;&gt;"",G161,IF(F160+1&gt;=G163,0,F160+1))</f>
        <v>4</v>
      </c>
      <c r="H160" s="26">
        <f t="shared" ref="H160" si="1421">IF(H161&lt;&gt;"",H161,IF(G160+1&gt;=H163,0,G160+1))</f>
        <v>0</v>
      </c>
      <c r="I160" s="26">
        <f t="shared" ref="I160" si="1422">IF(I161&lt;&gt;"",I161,IF(H160+1&gt;=I163,0,H160+1))</f>
        <v>1</v>
      </c>
      <c r="J160" s="26">
        <f t="shared" ref="J160" si="1423">IF(J161&lt;&gt;"",J161,IF(I160+1&gt;=J163,0,I160+1))</f>
        <v>2</v>
      </c>
      <c r="K160" s="26">
        <f t="shared" ref="K160" si="1424">IF(K161&lt;&gt;"",K161,IF(J160+1&gt;=K163,0,J160+1))</f>
        <v>3</v>
      </c>
      <c r="L160" s="26">
        <f t="shared" ref="L160" si="1425">IF(L161&lt;&gt;"",L161,IF(K160+1&gt;=L163,0,K160+1))</f>
        <v>4</v>
      </c>
      <c r="M160" s="26">
        <f t="shared" ref="M160" si="1426">IF(M161&lt;&gt;"",M161,IF(L160+1&gt;=M163,0,L160+1))</f>
        <v>0</v>
      </c>
      <c r="N160" s="26">
        <f t="shared" ref="N160" si="1427">IF(N161&lt;&gt;"",N161,IF(M160+1&gt;=N163,0,M160+1))</f>
        <v>1</v>
      </c>
      <c r="O160" s="26">
        <f t="shared" ref="O160" si="1428">IF(O161&lt;&gt;"",O161,IF(N160+1&gt;=O163,0,N160+1))</f>
        <v>2</v>
      </c>
      <c r="P160" s="26">
        <f t="shared" ref="P160" si="1429">IF(P161&lt;&gt;"",P161,IF(O160+1&gt;=P163,0,O160+1))</f>
        <v>3</v>
      </c>
      <c r="Q160" s="26">
        <f t="shared" ref="Q160" si="1430">IF(Q161&lt;&gt;"",Q161,IF(P160+1&gt;=Q163,0,P160+1))</f>
        <v>4</v>
      </c>
      <c r="R160" s="26">
        <f t="shared" ref="R160" si="1431">IF(R161&lt;&gt;"",R161,IF(Q160+1&gt;=R163,0,Q160+1))</f>
        <v>0</v>
      </c>
      <c r="S160" s="26">
        <f t="shared" ref="S160" si="1432">IF(S161&lt;&gt;"",S161,IF(R160+1&gt;=S163,0,R160+1))</f>
        <v>1</v>
      </c>
      <c r="T160" s="26">
        <f t="shared" ref="T160" si="1433">IF(T161&lt;&gt;"",T161,IF(S160+1&gt;=T163,0,S160+1))</f>
        <v>2</v>
      </c>
      <c r="U160" s="26">
        <f t="shared" ref="U160" si="1434">IF(U161&lt;&gt;"",U161,IF(T160+1&gt;=U163,0,T160+1))</f>
        <v>3</v>
      </c>
      <c r="V160" s="26">
        <f t="shared" ref="V160" si="1435">IF(V161&lt;&gt;"",V161,IF(U160+1&gt;=V163,0,U160+1))</f>
        <v>4</v>
      </c>
      <c r="W160" s="26">
        <f t="shared" ref="W160" si="1436">IF(W161&lt;&gt;"",W161,IF(V160+1&gt;=W163,0,V160+1))</f>
        <v>0</v>
      </c>
      <c r="X160" s="26">
        <f t="shared" ref="X160" si="1437">IF(X161&lt;&gt;"",X161,IF(W160+1&gt;=X163,0,W160+1))</f>
        <v>1</v>
      </c>
      <c r="Y160" s="26">
        <f t="shared" ref="Y160" si="1438">IF(Y161&lt;&gt;"",Y161,IF(X160+1&gt;=Y163,0,X160+1))</f>
        <v>2</v>
      </c>
      <c r="Z160" s="26">
        <f t="shared" ref="Z160" si="1439">IF(Z161&lt;&gt;"",Z161,IF(Y160+1&gt;=Z163,0,Y160+1))</f>
        <v>3</v>
      </c>
      <c r="AA160" s="26">
        <f t="shared" ref="AA160" si="1440">IF(AA161&lt;&gt;"",AA161,IF(Z160+1&gt;=AA163,0,Z160+1))</f>
        <v>4</v>
      </c>
      <c r="AB160" s="26">
        <f t="shared" ref="AB160" si="1441">IF(AB161&lt;&gt;"",AB161,IF(AA160+1&gt;=AB163,0,AA160+1))</f>
        <v>0</v>
      </c>
      <c r="AC160" s="26">
        <f t="shared" ref="AC160" si="1442">IF(AC161&lt;&gt;"",AC161,IF(AB160+1&gt;=AC163,0,AB160+1))</f>
        <v>1</v>
      </c>
      <c r="AD160" s="26">
        <f t="shared" ref="AD160" si="1443">IF(AD161&lt;&gt;"",AD161,IF(AC160+1&gt;=AD163,0,AC160+1))</f>
        <v>2</v>
      </c>
      <c r="AE160" s="26">
        <f t="shared" ref="AE160" si="1444">IF(AE161&lt;&gt;"",AE161,IF(AD160+1&gt;=AE163,0,AD160+1))</f>
        <v>3</v>
      </c>
      <c r="AF160" s="26">
        <f t="shared" ref="AF160" si="1445">IF(AF161&lt;&gt;"",AF161,IF(AE160+1&gt;=AF163,0,AE160+1))</f>
        <v>4</v>
      </c>
      <c r="AG160" s="26">
        <f t="shared" ref="AG160" si="1446">IF(AG161&lt;&gt;"",AG161,IF(AF160+1&gt;=AG163,0,AF160+1))</f>
        <v>0</v>
      </c>
      <c r="AH160" s="26">
        <f t="shared" ref="AH160" si="1447">IF(AH161&lt;&gt;"",AH161,IF(AG160+1&gt;=AH163,0,AG160+1))</f>
        <v>1</v>
      </c>
      <c r="AI160" s="26">
        <f t="shared" ref="AI160" si="1448">IF(AI161&lt;&gt;"",AI161,IF(AH160+1&gt;=AI163,0,AH160+1))</f>
        <v>2</v>
      </c>
      <c r="AJ160" s="26">
        <f t="shared" ref="AJ160" si="1449">IF(AJ161&lt;&gt;"",AJ161,IF(AI160+1&gt;=AJ163,0,AI160+1))</f>
        <v>3</v>
      </c>
      <c r="AK160" s="26">
        <f t="shared" ref="AK160" si="1450">IF(AK161&lt;&gt;"",AK161,IF(AJ160+1&gt;=AK163,0,AJ160+1))</f>
        <v>4</v>
      </c>
      <c r="AL160" s="26">
        <f t="shared" ref="AL160" si="1451">IF(AL161&lt;&gt;"",AL161,IF(AK160+1&gt;=AL163,0,AK160+1))</f>
        <v>0</v>
      </c>
      <c r="AM160" s="26">
        <f t="shared" ref="AM160" si="1452">IF(AM161&lt;&gt;"",AM161,IF(AL160+1&gt;=AM163,0,AL160+1))</f>
        <v>1</v>
      </c>
      <c r="AN160" s="26">
        <f t="shared" ref="AN160" si="1453">IF(AN161&lt;&gt;"",AN161,IF(AM160+1&gt;=AN163,0,AM160+1))</f>
        <v>2</v>
      </c>
      <c r="AO160" s="26">
        <f t="shared" ref="AO160" si="1454">IF(AO161&lt;&gt;"",AO161,IF(AN160+1&gt;=AO163,0,AN160+1))</f>
        <v>3</v>
      </c>
      <c r="AP160" s="26">
        <f t="shared" ref="AP160" si="1455">IF(AP161&lt;&gt;"",AP161,IF(AO160+1&gt;=AP163,0,AO160+1))</f>
        <v>4</v>
      </c>
    </row>
    <row r="161" spans="1:42" x14ac:dyDescent="0.25">
      <c r="A161" s="24" t="str">
        <f>_xlfn.CONCAT(A153, " Age in Years Override")</f>
        <v>Carpet/Flooring Age in Years Override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</row>
    <row r="163" spans="1:42" x14ac:dyDescent="0.25">
      <c r="A163" s="22" t="str">
        <f>_xlfn.CONCAT(A153," Frequency in Years")</f>
        <v>Carpet/Flooring Frequency in Years</v>
      </c>
      <c r="C163" s="26">
        <f>IF(C164&lt;&gt;"",C164,'Inputs &amp; Dashboard'!D12)</f>
        <v>5</v>
      </c>
      <c r="D163" s="26">
        <f>IF(D164&lt;&gt;"",D164,C163)</f>
        <v>5</v>
      </c>
      <c r="E163" s="26">
        <f t="shared" ref="E163" si="1456">IF(E164&lt;&gt;"",E164,D163)</f>
        <v>5</v>
      </c>
      <c r="F163" s="26">
        <f t="shared" ref="F163" si="1457">IF(F164&lt;&gt;"",F164,E163)</f>
        <v>5</v>
      </c>
      <c r="G163" s="26">
        <f t="shared" ref="G163" si="1458">IF(G164&lt;&gt;"",G164,F163)</f>
        <v>5</v>
      </c>
      <c r="H163" s="26">
        <f t="shared" ref="H163" si="1459">IF(H164&lt;&gt;"",H164,G163)</f>
        <v>5</v>
      </c>
      <c r="I163" s="26">
        <f t="shared" ref="I163" si="1460">IF(I164&lt;&gt;"",I164,H163)</f>
        <v>5</v>
      </c>
      <c r="J163" s="26">
        <f t="shared" ref="J163" si="1461">IF(J164&lt;&gt;"",J164,I163)</f>
        <v>5</v>
      </c>
      <c r="K163" s="26">
        <f t="shared" ref="K163" si="1462">IF(K164&lt;&gt;"",K164,J163)</f>
        <v>5</v>
      </c>
      <c r="L163" s="26">
        <f t="shared" ref="L163" si="1463">IF(L164&lt;&gt;"",L164,K163)</f>
        <v>5</v>
      </c>
      <c r="M163" s="26">
        <f t="shared" ref="M163" si="1464">IF(M164&lt;&gt;"",M164,L163)</f>
        <v>5</v>
      </c>
      <c r="N163" s="26">
        <f t="shared" ref="N163" si="1465">IF(N164&lt;&gt;"",N164,M163)</f>
        <v>5</v>
      </c>
      <c r="O163" s="26">
        <f t="shared" ref="O163" si="1466">IF(O164&lt;&gt;"",O164,N163)</f>
        <v>5</v>
      </c>
      <c r="P163" s="26">
        <f t="shared" ref="P163" si="1467">IF(P164&lt;&gt;"",P164,O163)</f>
        <v>5</v>
      </c>
      <c r="Q163" s="26">
        <f t="shared" ref="Q163" si="1468">IF(Q164&lt;&gt;"",Q164,P163)</f>
        <v>5</v>
      </c>
      <c r="R163" s="26">
        <f t="shared" ref="R163" si="1469">IF(R164&lt;&gt;"",R164,Q163)</f>
        <v>5</v>
      </c>
      <c r="S163" s="26">
        <f t="shared" ref="S163" si="1470">IF(S164&lt;&gt;"",S164,R163)</f>
        <v>5</v>
      </c>
      <c r="T163" s="26">
        <f t="shared" ref="T163" si="1471">IF(T164&lt;&gt;"",T164,S163)</f>
        <v>5</v>
      </c>
      <c r="U163" s="26">
        <f t="shared" ref="U163" si="1472">IF(U164&lt;&gt;"",U164,T163)</f>
        <v>5</v>
      </c>
      <c r="V163" s="26">
        <f t="shared" ref="V163" si="1473">IF(V164&lt;&gt;"",V164,U163)</f>
        <v>5</v>
      </c>
      <c r="W163" s="26">
        <f t="shared" ref="W163" si="1474">IF(W164&lt;&gt;"",W164,V163)</f>
        <v>5</v>
      </c>
      <c r="X163" s="26">
        <f t="shared" ref="X163" si="1475">IF(X164&lt;&gt;"",X164,W163)</f>
        <v>5</v>
      </c>
      <c r="Y163" s="26">
        <f t="shared" ref="Y163" si="1476">IF(Y164&lt;&gt;"",Y164,X163)</f>
        <v>5</v>
      </c>
      <c r="Z163" s="26">
        <f t="shared" ref="Z163" si="1477">IF(Z164&lt;&gt;"",Z164,Y163)</f>
        <v>5</v>
      </c>
      <c r="AA163" s="26">
        <f t="shared" ref="AA163" si="1478">IF(AA164&lt;&gt;"",AA164,Z163)</f>
        <v>5</v>
      </c>
      <c r="AB163" s="26">
        <f t="shared" ref="AB163" si="1479">IF(AB164&lt;&gt;"",AB164,AA163)</f>
        <v>5</v>
      </c>
      <c r="AC163" s="26">
        <f t="shared" ref="AC163" si="1480">IF(AC164&lt;&gt;"",AC164,AB163)</f>
        <v>5</v>
      </c>
      <c r="AD163" s="26">
        <f t="shared" ref="AD163" si="1481">IF(AD164&lt;&gt;"",AD164,AC163)</f>
        <v>5</v>
      </c>
      <c r="AE163" s="26">
        <f t="shared" ref="AE163" si="1482">IF(AE164&lt;&gt;"",AE164,AD163)</f>
        <v>5</v>
      </c>
      <c r="AF163" s="26">
        <f t="shared" ref="AF163" si="1483">IF(AF164&lt;&gt;"",AF164,AE163)</f>
        <v>5</v>
      </c>
      <c r="AG163" s="26">
        <f t="shared" ref="AG163" si="1484">IF(AG164&lt;&gt;"",AG164,AF163)</f>
        <v>5</v>
      </c>
      <c r="AH163" s="26">
        <f t="shared" ref="AH163" si="1485">IF(AH164&lt;&gt;"",AH164,AG163)</f>
        <v>5</v>
      </c>
      <c r="AI163" s="26">
        <f t="shared" ref="AI163" si="1486">IF(AI164&lt;&gt;"",AI164,AH163)</f>
        <v>5</v>
      </c>
      <c r="AJ163" s="26">
        <f t="shared" ref="AJ163" si="1487">IF(AJ164&lt;&gt;"",AJ164,AI163)</f>
        <v>5</v>
      </c>
      <c r="AK163" s="26">
        <f t="shared" ref="AK163" si="1488">IF(AK164&lt;&gt;"",AK164,AJ163)</f>
        <v>5</v>
      </c>
      <c r="AL163" s="26">
        <f t="shared" ref="AL163" si="1489">IF(AL164&lt;&gt;"",AL164,AK163)</f>
        <v>5</v>
      </c>
      <c r="AM163" s="26">
        <f t="shared" ref="AM163" si="1490">IF(AM164&lt;&gt;"",AM164,AL163)</f>
        <v>5</v>
      </c>
      <c r="AN163" s="26">
        <f t="shared" ref="AN163" si="1491">IF(AN164&lt;&gt;"",AN164,AM163)</f>
        <v>5</v>
      </c>
      <c r="AO163" s="26">
        <f t="shared" ref="AO163" si="1492">IF(AO164&lt;&gt;"",AO164,AN163)</f>
        <v>5</v>
      </c>
      <c r="AP163" s="26">
        <f t="shared" ref="AP163" si="1493">IF(AP164&lt;&gt;"",AP164,AO163)</f>
        <v>5</v>
      </c>
    </row>
    <row r="164" spans="1:42" x14ac:dyDescent="0.25">
      <c r="A164" s="24" t="str">
        <f>_xlfn.CONCAT(A153, " Frequency in Years Override")</f>
        <v>Carpet/Flooring Frequency in Years Override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</row>
    <row r="166" spans="1:42" x14ac:dyDescent="0.25">
      <c r="A166" s="22" t="str">
        <f>_xlfn.CONCAT("Replaced ",A153)</f>
        <v>Replaced Carpet/Flooring</v>
      </c>
      <c r="C166" s="2" t="b">
        <f>IF(C167&lt;&gt;"",C167,IF('Inputs &amp; Dashboard'!E12=0,FALSE,IF(Overrides!C160=0,TRUE,FALSE)))</f>
        <v>0</v>
      </c>
      <c r="D166" s="2" t="b">
        <f>IF(D167&lt;&gt;"",D167,IF(Overrides!D160=0,TRUE,FALSE))</f>
        <v>0</v>
      </c>
      <c r="E166" s="2" t="b">
        <f>IF(E167&lt;&gt;"",E167,IF(Overrides!E160=0,TRUE,FALSE))</f>
        <v>0</v>
      </c>
      <c r="F166" s="2" t="b">
        <f>IF(F167&lt;&gt;"",F167,IF(Overrides!F160=0,TRUE,FALSE))</f>
        <v>0</v>
      </c>
      <c r="G166" s="2" t="b">
        <f>IF(G167&lt;&gt;"",G167,IF(Overrides!G160=0,TRUE,FALSE))</f>
        <v>0</v>
      </c>
      <c r="H166" s="2" t="b">
        <f>IF(H167&lt;&gt;"",H167,IF(Overrides!H160=0,TRUE,FALSE))</f>
        <v>1</v>
      </c>
      <c r="I166" s="2" t="b">
        <f>IF(I167&lt;&gt;"",I167,IF(Overrides!I160=0,TRUE,FALSE))</f>
        <v>0</v>
      </c>
      <c r="J166" s="2" t="b">
        <f>IF(J167&lt;&gt;"",J167,IF(Overrides!J160=0,TRUE,FALSE))</f>
        <v>0</v>
      </c>
      <c r="K166" s="2" t="b">
        <f>IF(K167&lt;&gt;"",K167,IF(Overrides!K160=0,TRUE,FALSE))</f>
        <v>0</v>
      </c>
      <c r="L166" s="2" t="b">
        <f>IF(L167&lt;&gt;"",L167,IF(Overrides!L160=0,TRUE,FALSE))</f>
        <v>0</v>
      </c>
      <c r="M166" s="2" t="b">
        <f>IF(M167&lt;&gt;"",M167,IF(Overrides!M160=0,TRUE,FALSE))</f>
        <v>1</v>
      </c>
      <c r="N166" s="2" t="b">
        <f>IF(N167&lt;&gt;"",N167,IF(Overrides!N160=0,TRUE,FALSE))</f>
        <v>0</v>
      </c>
      <c r="O166" s="2" t="b">
        <f>IF(O167&lt;&gt;"",O167,IF(Overrides!O160=0,TRUE,FALSE))</f>
        <v>0</v>
      </c>
      <c r="P166" s="2" t="b">
        <f>IF(P167&lt;&gt;"",P167,IF(Overrides!P160=0,TRUE,FALSE))</f>
        <v>0</v>
      </c>
      <c r="Q166" s="2" t="b">
        <f>IF(Q167&lt;&gt;"",Q167,IF(Overrides!Q160=0,TRUE,FALSE))</f>
        <v>0</v>
      </c>
      <c r="R166" s="2" t="b">
        <f>IF(R167&lt;&gt;"",R167,IF(Overrides!R160=0,TRUE,FALSE))</f>
        <v>1</v>
      </c>
      <c r="S166" s="2" t="b">
        <f>IF(S167&lt;&gt;"",S167,IF(Overrides!S160=0,TRUE,FALSE))</f>
        <v>0</v>
      </c>
      <c r="T166" s="2" t="b">
        <f>IF(T167&lt;&gt;"",T167,IF(Overrides!T160=0,TRUE,FALSE))</f>
        <v>0</v>
      </c>
      <c r="U166" s="2" t="b">
        <f>IF(U167&lt;&gt;"",U167,IF(Overrides!U160=0,TRUE,FALSE))</f>
        <v>0</v>
      </c>
      <c r="V166" s="2" t="b">
        <f>IF(V167&lt;&gt;"",V167,IF(Overrides!V160=0,TRUE,FALSE))</f>
        <v>0</v>
      </c>
      <c r="W166" s="2" t="b">
        <f>IF(W167&lt;&gt;"",W167,IF(Overrides!W160=0,TRUE,FALSE))</f>
        <v>1</v>
      </c>
      <c r="X166" s="2" t="b">
        <f>IF(X167&lt;&gt;"",X167,IF(Overrides!X160=0,TRUE,FALSE))</f>
        <v>0</v>
      </c>
      <c r="Y166" s="2" t="b">
        <f>IF(Y167&lt;&gt;"",Y167,IF(Overrides!Y160=0,TRUE,FALSE))</f>
        <v>0</v>
      </c>
      <c r="Z166" s="2" t="b">
        <f>IF(Z167&lt;&gt;"",Z167,IF(Overrides!Z160=0,TRUE,FALSE))</f>
        <v>0</v>
      </c>
      <c r="AA166" s="2" t="b">
        <f>IF(AA167&lt;&gt;"",AA167,IF(Overrides!AA160=0,TRUE,FALSE))</f>
        <v>0</v>
      </c>
      <c r="AB166" s="2" t="b">
        <f>IF(AB167&lt;&gt;"",AB167,IF(Overrides!AB160=0,TRUE,FALSE))</f>
        <v>1</v>
      </c>
      <c r="AC166" s="2" t="b">
        <f>IF(AC167&lt;&gt;"",AC167,IF(Overrides!AC160=0,TRUE,FALSE))</f>
        <v>0</v>
      </c>
      <c r="AD166" s="2" t="b">
        <f>IF(AD167&lt;&gt;"",AD167,IF(Overrides!AD160=0,TRUE,FALSE))</f>
        <v>0</v>
      </c>
      <c r="AE166" s="2" t="b">
        <f>IF(AE167&lt;&gt;"",AE167,IF(Overrides!AE160=0,TRUE,FALSE))</f>
        <v>0</v>
      </c>
      <c r="AF166" s="2" t="b">
        <f>IF(AF167&lt;&gt;"",AF167,IF(Overrides!AF160=0,TRUE,FALSE))</f>
        <v>0</v>
      </c>
      <c r="AG166" s="2" t="b">
        <f>IF(AG167&lt;&gt;"",AG167,IF(Overrides!AG160=0,TRUE,FALSE))</f>
        <v>1</v>
      </c>
      <c r="AH166" s="2" t="b">
        <f>IF(AH167&lt;&gt;"",AH167,IF(Overrides!AH160=0,TRUE,FALSE))</f>
        <v>0</v>
      </c>
      <c r="AI166" s="2" t="b">
        <f>IF(AI167&lt;&gt;"",AI167,IF(Overrides!AI160=0,TRUE,FALSE))</f>
        <v>0</v>
      </c>
      <c r="AJ166" s="2" t="b">
        <f>IF(AJ167&lt;&gt;"",AJ167,IF(Overrides!AJ160=0,TRUE,FALSE))</f>
        <v>0</v>
      </c>
      <c r="AK166" s="2" t="b">
        <f>IF(AK167&lt;&gt;"",AK167,IF(Overrides!AK160=0,TRUE,FALSE))</f>
        <v>0</v>
      </c>
      <c r="AL166" s="2" t="b">
        <f>IF(AL167&lt;&gt;"",AL167,IF(Overrides!AL160=0,TRUE,FALSE))</f>
        <v>1</v>
      </c>
      <c r="AM166" s="2" t="b">
        <f>IF(AM167&lt;&gt;"",AM167,IF(Overrides!AM160=0,TRUE,FALSE))</f>
        <v>0</v>
      </c>
      <c r="AN166" s="2" t="b">
        <f>IF(AN167&lt;&gt;"",AN167,IF(Overrides!AN160=0,TRUE,FALSE))</f>
        <v>0</v>
      </c>
      <c r="AO166" s="2" t="b">
        <f>IF(AO167&lt;&gt;"",AO167,IF(Overrides!AO160=0,TRUE,FALSE))</f>
        <v>0</v>
      </c>
      <c r="AP166" s="2" t="b">
        <f>IF(AP167&lt;&gt;"",AP167,IF(Overrides!AP160=0,TRUE,FALSE))</f>
        <v>0</v>
      </c>
    </row>
    <row r="167" spans="1:42" x14ac:dyDescent="0.25">
      <c r="A167" s="27" t="str">
        <f>_xlfn.CONCAT("Replaced ",A154," Override")</f>
        <v>Replaced Inflation Rate Override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9" spans="1:42" x14ac:dyDescent="0.25">
      <c r="A169" s="22" t="str">
        <f>_xlfn.CONCAT("Spent on ",A153)</f>
        <v>Spent on Carpet/Flooring</v>
      </c>
      <c r="C169" s="25">
        <f>IF(C170&lt;&gt;"",C170,IF(C166=TRUE,C157,0))</f>
        <v>0</v>
      </c>
      <c r="D169" s="25">
        <f t="shared" ref="D169:AP169" si="1494">IF(D170&lt;&gt;"",D170,IF(D166=TRUE,D157,0))</f>
        <v>0</v>
      </c>
      <c r="E169" s="25">
        <f t="shared" si="1494"/>
        <v>0</v>
      </c>
      <c r="F169" s="25">
        <f t="shared" si="1494"/>
        <v>0</v>
      </c>
      <c r="G169" s="25">
        <f t="shared" si="1494"/>
        <v>0</v>
      </c>
      <c r="H169" s="25">
        <f t="shared" si="1494"/>
        <v>4637.0962972000007</v>
      </c>
      <c r="I169" s="25">
        <f t="shared" si="1494"/>
        <v>0</v>
      </c>
      <c r="J169" s="25">
        <f t="shared" si="1494"/>
        <v>0</v>
      </c>
      <c r="K169" s="25">
        <f t="shared" si="1494"/>
        <v>0</v>
      </c>
      <c r="L169" s="25">
        <f t="shared" si="1494"/>
        <v>0</v>
      </c>
      <c r="M169" s="25">
        <f t="shared" si="1494"/>
        <v>5375.6655173764884</v>
      </c>
      <c r="N169" s="25">
        <f t="shared" si="1494"/>
        <v>0</v>
      </c>
      <c r="O169" s="25">
        <f t="shared" si="1494"/>
        <v>0</v>
      </c>
      <c r="P169" s="25">
        <f t="shared" si="1494"/>
        <v>0</v>
      </c>
      <c r="Q169" s="25">
        <f t="shared" si="1494"/>
        <v>0</v>
      </c>
      <c r="R169" s="25">
        <f t="shared" si="1494"/>
        <v>6231.8696664030604</v>
      </c>
      <c r="S169" s="25">
        <f t="shared" si="1494"/>
        <v>0</v>
      </c>
      <c r="T169" s="25">
        <f t="shared" si="1494"/>
        <v>0</v>
      </c>
      <c r="U169" s="25">
        <f t="shared" si="1494"/>
        <v>0</v>
      </c>
      <c r="V169" s="25">
        <f t="shared" si="1494"/>
        <v>0</v>
      </c>
      <c r="W169" s="25">
        <f t="shared" si="1494"/>
        <v>7224.4449386776587</v>
      </c>
      <c r="X169" s="25">
        <f t="shared" si="1494"/>
        <v>0</v>
      </c>
      <c r="Y169" s="25">
        <f t="shared" si="1494"/>
        <v>0</v>
      </c>
      <c r="Z169" s="25">
        <f t="shared" si="1494"/>
        <v>0</v>
      </c>
      <c r="AA169" s="25">
        <f t="shared" si="1494"/>
        <v>0</v>
      </c>
      <c r="AB169" s="25">
        <f t="shared" si="1494"/>
        <v>8375.1117186168649</v>
      </c>
      <c r="AC169" s="25">
        <f t="shared" si="1494"/>
        <v>0</v>
      </c>
      <c r="AD169" s="25">
        <f t="shared" si="1494"/>
        <v>0</v>
      </c>
      <c r="AE169" s="25">
        <f t="shared" si="1494"/>
        <v>0</v>
      </c>
      <c r="AF169" s="25">
        <f t="shared" si="1494"/>
        <v>0</v>
      </c>
      <c r="AG169" s="25">
        <f t="shared" si="1494"/>
        <v>9709.0498847586477</v>
      </c>
      <c r="AH169" s="25">
        <f t="shared" si="1494"/>
        <v>0</v>
      </c>
      <c r="AI169" s="25">
        <f t="shared" si="1494"/>
        <v>0</v>
      </c>
      <c r="AJ169" s="25">
        <f t="shared" si="1494"/>
        <v>0</v>
      </c>
      <c r="AK169" s="25">
        <f t="shared" si="1494"/>
        <v>0</v>
      </c>
      <c r="AL169" s="25">
        <f t="shared" si="1494"/>
        <v>11255.449817486106</v>
      </c>
      <c r="AM169" s="25">
        <f t="shared" si="1494"/>
        <v>0</v>
      </c>
      <c r="AN169" s="25">
        <f t="shared" si="1494"/>
        <v>0</v>
      </c>
      <c r="AO169" s="25">
        <f t="shared" si="1494"/>
        <v>0</v>
      </c>
      <c r="AP169" s="25">
        <f t="shared" si="1494"/>
        <v>0</v>
      </c>
    </row>
    <row r="170" spans="1:42" x14ac:dyDescent="0.25">
      <c r="A170" s="27" t="str">
        <f>_xlfn.CONCAT("Spent on ",A153," Override")</f>
        <v>Spent on Carpet/Flooring Override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2" spans="1:42" ht="18" thickBot="1" x14ac:dyDescent="0.35">
      <c r="A172" s="21" t="str">
        <f>'Inputs &amp; Dashboard'!B13</f>
        <v>Appliances</v>
      </c>
      <c r="B172" s="4" t="s">
        <v>18</v>
      </c>
      <c r="C172" s="3">
        <v>1</v>
      </c>
      <c r="D172" s="3">
        <v>2</v>
      </c>
      <c r="E172" s="3">
        <v>3</v>
      </c>
      <c r="F172" s="3">
        <v>4</v>
      </c>
      <c r="G172" s="3">
        <v>5</v>
      </c>
      <c r="H172" s="3">
        <v>6</v>
      </c>
      <c r="I172" s="3">
        <v>7</v>
      </c>
      <c r="J172" s="3">
        <v>8</v>
      </c>
      <c r="K172" s="3">
        <v>9</v>
      </c>
      <c r="L172" s="3">
        <v>10</v>
      </c>
      <c r="M172" s="3">
        <v>11</v>
      </c>
      <c r="N172" s="3">
        <v>12</v>
      </c>
      <c r="O172" s="3">
        <v>13</v>
      </c>
      <c r="P172" s="3">
        <v>14</v>
      </c>
      <c r="Q172" s="3">
        <v>15</v>
      </c>
      <c r="R172" s="3">
        <v>16</v>
      </c>
      <c r="S172" s="3">
        <v>17</v>
      </c>
      <c r="T172" s="3">
        <v>18</v>
      </c>
      <c r="U172" s="3">
        <v>19</v>
      </c>
      <c r="V172" s="3">
        <v>20</v>
      </c>
      <c r="W172" s="3">
        <v>21</v>
      </c>
      <c r="X172" s="3">
        <v>22</v>
      </c>
      <c r="Y172" s="3">
        <v>23</v>
      </c>
      <c r="Z172" s="3">
        <v>24</v>
      </c>
      <c r="AA172" s="3">
        <v>25</v>
      </c>
      <c r="AB172" s="3">
        <v>26</v>
      </c>
      <c r="AC172" s="3">
        <v>27</v>
      </c>
      <c r="AD172" s="3">
        <v>28</v>
      </c>
      <c r="AE172" s="3">
        <v>29</v>
      </c>
      <c r="AF172" s="3">
        <v>30</v>
      </c>
      <c r="AG172" s="3">
        <v>31</v>
      </c>
      <c r="AH172" s="3">
        <v>32</v>
      </c>
      <c r="AI172" s="3">
        <v>33</v>
      </c>
      <c r="AJ172" s="3">
        <v>34</v>
      </c>
      <c r="AK172" s="3">
        <v>35</v>
      </c>
      <c r="AL172" s="3">
        <v>36</v>
      </c>
      <c r="AM172" s="3">
        <v>37</v>
      </c>
      <c r="AN172" s="3">
        <v>38</v>
      </c>
      <c r="AO172" s="3">
        <v>39</v>
      </c>
      <c r="AP172" s="3">
        <v>40</v>
      </c>
    </row>
    <row r="173" spans="1:42" ht="15.75" thickTop="1" x14ac:dyDescent="0.25">
      <c r="A173" s="22" t="s">
        <v>19</v>
      </c>
      <c r="C173" s="23">
        <f>IF(C174&lt;&gt;"",C174,0.03)</f>
        <v>0.03</v>
      </c>
      <c r="D173" s="23">
        <f>IF(D174&lt;&gt;"",D174,C173)</f>
        <v>0.03</v>
      </c>
      <c r="E173" s="23">
        <f t="shared" ref="E173" si="1495">IF(E174&lt;&gt;"",E174,D173)</f>
        <v>0.03</v>
      </c>
      <c r="F173" s="23">
        <f t="shared" ref="F173" si="1496">IF(F174&lt;&gt;"",F174,E173)</f>
        <v>0.03</v>
      </c>
      <c r="G173" s="23">
        <f t="shared" ref="G173" si="1497">IF(G174&lt;&gt;"",G174,F173)</f>
        <v>0.03</v>
      </c>
      <c r="H173" s="23">
        <f t="shared" ref="H173" si="1498">IF(H174&lt;&gt;"",H174,G173)</f>
        <v>0.03</v>
      </c>
      <c r="I173" s="23">
        <f t="shared" ref="I173" si="1499">IF(I174&lt;&gt;"",I174,H173)</f>
        <v>0.03</v>
      </c>
      <c r="J173" s="23">
        <f t="shared" ref="J173" si="1500">IF(J174&lt;&gt;"",J174,I173)</f>
        <v>0.03</v>
      </c>
      <c r="K173" s="23">
        <f t="shared" ref="K173" si="1501">IF(K174&lt;&gt;"",K174,J173)</f>
        <v>0.03</v>
      </c>
      <c r="L173" s="23">
        <f t="shared" ref="L173" si="1502">IF(L174&lt;&gt;"",L174,K173)</f>
        <v>0.03</v>
      </c>
      <c r="M173" s="23">
        <f t="shared" ref="M173" si="1503">IF(M174&lt;&gt;"",M174,L173)</f>
        <v>0.03</v>
      </c>
      <c r="N173" s="23">
        <f t="shared" ref="N173" si="1504">IF(N174&lt;&gt;"",N174,M173)</f>
        <v>0.03</v>
      </c>
      <c r="O173" s="23">
        <f t="shared" ref="O173" si="1505">IF(O174&lt;&gt;"",O174,N173)</f>
        <v>0.03</v>
      </c>
      <c r="P173" s="23">
        <f t="shared" ref="P173" si="1506">IF(P174&lt;&gt;"",P174,O173)</f>
        <v>0.03</v>
      </c>
      <c r="Q173" s="23">
        <f t="shared" ref="Q173" si="1507">IF(Q174&lt;&gt;"",Q174,P173)</f>
        <v>0.03</v>
      </c>
      <c r="R173" s="23">
        <f t="shared" ref="R173" si="1508">IF(R174&lt;&gt;"",R174,Q173)</f>
        <v>0.03</v>
      </c>
      <c r="S173" s="23">
        <f t="shared" ref="S173" si="1509">IF(S174&lt;&gt;"",S174,R173)</f>
        <v>0.03</v>
      </c>
      <c r="T173" s="23">
        <f t="shared" ref="T173" si="1510">IF(T174&lt;&gt;"",T174,S173)</f>
        <v>0.03</v>
      </c>
      <c r="U173" s="23">
        <f t="shared" ref="U173" si="1511">IF(U174&lt;&gt;"",U174,T173)</f>
        <v>0.03</v>
      </c>
      <c r="V173" s="23">
        <f t="shared" ref="V173" si="1512">IF(V174&lt;&gt;"",V174,U173)</f>
        <v>0.03</v>
      </c>
      <c r="W173" s="23">
        <f t="shared" ref="W173" si="1513">IF(W174&lt;&gt;"",W174,V173)</f>
        <v>0.03</v>
      </c>
      <c r="X173" s="23">
        <f t="shared" ref="X173" si="1514">IF(X174&lt;&gt;"",X174,W173)</f>
        <v>0.03</v>
      </c>
      <c r="Y173" s="23">
        <f t="shared" ref="Y173" si="1515">IF(Y174&lt;&gt;"",Y174,X173)</f>
        <v>0.03</v>
      </c>
      <c r="Z173" s="23">
        <f t="shared" ref="Z173" si="1516">IF(Z174&lt;&gt;"",Z174,Y173)</f>
        <v>0.03</v>
      </c>
      <c r="AA173" s="23">
        <f t="shared" ref="AA173" si="1517">IF(AA174&lt;&gt;"",AA174,Z173)</f>
        <v>0.03</v>
      </c>
      <c r="AB173" s="23">
        <f t="shared" ref="AB173" si="1518">IF(AB174&lt;&gt;"",AB174,AA173)</f>
        <v>0.03</v>
      </c>
      <c r="AC173" s="23">
        <f t="shared" ref="AC173" si="1519">IF(AC174&lt;&gt;"",AC174,AB173)</f>
        <v>0.03</v>
      </c>
      <c r="AD173" s="23">
        <f t="shared" ref="AD173" si="1520">IF(AD174&lt;&gt;"",AD174,AC173)</f>
        <v>0.03</v>
      </c>
      <c r="AE173" s="23">
        <f t="shared" ref="AE173" si="1521">IF(AE174&lt;&gt;"",AE174,AD173)</f>
        <v>0.03</v>
      </c>
      <c r="AF173" s="23">
        <f t="shared" ref="AF173" si="1522">IF(AF174&lt;&gt;"",AF174,AE173)</f>
        <v>0.03</v>
      </c>
      <c r="AG173" s="23">
        <f t="shared" ref="AG173" si="1523">IF(AG174&lt;&gt;"",AG174,AF173)</f>
        <v>0.03</v>
      </c>
      <c r="AH173" s="23">
        <f t="shared" ref="AH173" si="1524">IF(AH174&lt;&gt;"",AH174,AG173)</f>
        <v>0.03</v>
      </c>
      <c r="AI173" s="23">
        <f t="shared" ref="AI173" si="1525">IF(AI174&lt;&gt;"",AI174,AH173)</f>
        <v>0.03</v>
      </c>
      <c r="AJ173" s="23">
        <f t="shared" ref="AJ173" si="1526">IF(AJ174&lt;&gt;"",AJ174,AI173)</f>
        <v>0.03</v>
      </c>
      <c r="AK173" s="23">
        <f t="shared" ref="AK173" si="1527">IF(AK174&lt;&gt;"",AK174,AJ173)</f>
        <v>0.03</v>
      </c>
      <c r="AL173" s="23">
        <f t="shared" ref="AL173" si="1528">IF(AL174&lt;&gt;"",AL174,AK173)</f>
        <v>0.03</v>
      </c>
      <c r="AM173" s="23">
        <f t="shared" ref="AM173" si="1529">IF(AM174&lt;&gt;"",AM174,AL173)</f>
        <v>0.03</v>
      </c>
      <c r="AN173" s="23">
        <f t="shared" ref="AN173" si="1530">IF(AN174&lt;&gt;"",AN174,AM173)</f>
        <v>0.03</v>
      </c>
      <c r="AO173" s="23">
        <f t="shared" ref="AO173" si="1531">IF(AO174&lt;&gt;"",AO174,AN173)</f>
        <v>0.03</v>
      </c>
      <c r="AP173" s="23">
        <f t="shared" ref="AP173" si="1532">IF(AP174&lt;&gt;"",AP174,AO173)</f>
        <v>0.03</v>
      </c>
    </row>
    <row r="174" spans="1:42" x14ac:dyDescent="0.25">
      <c r="A174" s="24" t="s">
        <v>20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</row>
    <row r="176" spans="1:42" x14ac:dyDescent="0.25">
      <c r="A176" s="22" t="str">
        <f>_xlfn.CONCAT(A172," Cost")</f>
        <v>Appliances Cost</v>
      </c>
      <c r="C176" s="25">
        <f>IF(C177&lt;&gt;"",C177,'Inputs &amp; Dashboard'!C13)</f>
        <v>2500</v>
      </c>
      <c r="D176" s="25">
        <f>IF(D177&lt;&gt;"",D177,C176*(1+D173))</f>
        <v>2575</v>
      </c>
      <c r="E176" s="25">
        <f t="shared" ref="E176" si="1533">IF(E177&lt;&gt;"",E177,D176*(1+E173))</f>
        <v>2652.25</v>
      </c>
      <c r="F176" s="25">
        <f t="shared" ref="F176" si="1534">IF(F177&lt;&gt;"",F177,E176*(1+F173))</f>
        <v>2731.8175000000001</v>
      </c>
      <c r="G176" s="25">
        <f t="shared" ref="G176" si="1535">IF(G177&lt;&gt;"",G177,F176*(1+G173))</f>
        <v>2813.7720250000002</v>
      </c>
      <c r="H176" s="25">
        <f t="shared" ref="H176" si="1536">IF(H177&lt;&gt;"",H177,G176*(1+H173))</f>
        <v>2898.1851857500001</v>
      </c>
      <c r="I176" s="25">
        <f t="shared" ref="I176" si="1537">IF(I177&lt;&gt;"",I177,H176*(1+I173))</f>
        <v>2985.1307413224999</v>
      </c>
      <c r="J176" s="25">
        <f t="shared" ref="J176" si="1538">IF(J177&lt;&gt;"",J177,I176*(1+J173))</f>
        <v>3074.684663562175</v>
      </c>
      <c r="K176" s="25">
        <f t="shared" ref="K176" si="1539">IF(K177&lt;&gt;"",K177,J176*(1+K173))</f>
        <v>3166.9252034690403</v>
      </c>
      <c r="L176" s="25">
        <f t="shared" ref="L176" si="1540">IF(L177&lt;&gt;"",L177,K176*(1+L173))</f>
        <v>3261.9329595731115</v>
      </c>
      <c r="M176" s="25">
        <f t="shared" ref="M176" si="1541">IF(M177&lt;&gt;"",M177,L176*(1+M173))</f>
        <v>3359.7909483603048</v>
      </c>
      <c r="N176" s="25">
        <f t="shared" ref="N176" si="1542">IF(N177&lt;&gt;"",N177,M176*(1+N173))</f>
        <v>3460.5846768111142</v>
      </c>
      <c r="O176" s="25">
        <f t="shared" ref="O176" si="1543">IF(O177&lt;&gt;"",O177,N176*(1+O173))</f>
        <v>3564.4022171154475</v>
      </c>
      <c r="P176" s="25">
        <f t="shared" ref="P176" si="1544">IF(P177&lt;&gt;"",P177,O176*(1+P173))</f>
        <v>3671.3342836289112</v>
      </c>
      <c r="Q176" s="25">
        <f t="shared" ref="Q176" si="1545">IF(Q177&lt;&gt;"",Q177,P176*(1+Q173))</f>
        <v>3781.4743121377787</v>
      </c>
      <c r="R176" s="25">
        <f t="shared" ref="R176" si="1546">IF(R177&lt;&gt;"",R177,Q176*(1+R173))</f>
        <v>3894.9185415019124</v>
      </c>
      <c r="S176" s="25">
        <f t="shared" ref="S176" si="1547">IF(S177&lt;&gt;"",S177,R176*(1+S173))</f>
        <v>4011.76609774697</v>
      </c>
      <c r="T176" s="25">
        <f t="shared" ref="T176" si="1548">IF(T177&lt;&gt;"",T177,S176*(1+T173))</f>
        <v>4132.1190806793793</v>
      </c>
      <c r="U176" s="25">
        <f t="shared" ref="U176" si="1549">IF(U177&lt;&gt;"",U177,T176*(1+U173))</f>
        <v>4256.082653099761</v>
      </c>
      <c r="V176" s="25">
        <f t="shared" ref="V176" si="1550">IF(V177&lt;&gt;"",V177,U176*(1+V173))</f>
        <v>4383.7651326927544</v>
      </c>
      <c r="W176" s="25">
        <f t="shared" ref="W176" si="1551">IF(W177&lt;&gt;"",W177,V176*(1+W173))</f>
        <v>4515.2780866735375</v>
      </c>
      <c r="X176" s="25">
        <f t="shared" ref="X176" si="1552">IF(X177&lt;&gt;"",X177,W176*(1+X173))</f>
        <v>4650.7364292737439</v>
      </c>
      <c r="Y176" s="25">
        <f t="shared" ref="Y176" si="1553">IF(Y177&lt;&gt;"",Y177,X176*(1+Y173))</f>
        <v>4790.2585221519566</v>
      </c>
      <c r="Z176" s="25">
        <f t="shared" ref="Z176" si="1554">IF(Z177&lt;&gt;"",Z177,Y176*(1+Z173))</f>
        <v>4933.9662778165157</v>
      </c>
      <c r="AA176" s="25">
        <f t="shared" ref="AA176" si="1555">IF(AA177&lt;&gt;"",AA177,Z176*(1+AA173))</f>
        <v>5081.9852661510113</v>
      </c>
      <c r="AB176" s="25">
        <f t="shared" ref="AB176" si="1556">IF(AB177&lt;&gt;"",AB177,AA176*(1+AB173))</f>
        <v>5234.4448241355421</v>
      </c>
      <c r="AC176" s="25">
        <f t="shared" ref="AC176" si="1557">IF(AC177&lt;&gt;"",AC177,AB176*(1+AC173))</f>
        <v>5391.4781688596086</v>
      </c>
      <c r="AD176" s="25">
        <f t="shared" ref="AD176" si="1558">IF(AD177&lt;&gt;"",AD177,AC176*(1+AD173))</f>
        <v>5553.2225139253969</v>
      </c>
      <c r="AE176" s="25">
        <f t="shared" ref="AE176" si="1559">IF(AE177&lt;&gt;"",AE177,AD176*(1+AE173))</f>
        <v>5719.8191893431585</v>
      </c>
      <c r="AF176" s="25">
        <f t="shared" ref="AF176" si="1560">IF(AF177&lt;&gt;"",AF177,AE176*(1+AF173))</f>
        <v>5891.4137650234534</v>
      </c>
      <c r="AG176" s="25">
        <f t="shared" ref="AG176" si="1561">IF(AG177&lt;&gt;"",AG177,AF176*(1+AG173))</f>
        <v>6068.1561779741569</v>
      </c>
      <c r="AH176" s="25">
        <f t="shared" ref="AH176" si="1562">IF(AH177&lt;&gt;"",AH177,AG176*(1+AH173))</f>
        <v>6250.2008633133819</v>
      </c>
      <c r="AI176" s="25">
        <f t="shared" ref="AI176" si="1563">IF(AI177&lt;&gt;"",AI177,AH176*(1+AI173))</f>
        <v>6437.7068892127836</v>
      </c>
      <c r="AJ176" s="25">
        <f t="shared" ref="AJ176" si="1564">IF(AJ177&lt;&gt;"",AJ177,AI176*(1+AJ173))</f>
        <v>6630.8380958891676</v>
      </c>
      <c r="AK176" s="25">
        <f t="shared" ref="AK176" si="1565">IF(AK177&lt;&gt;"",AK177,AJ176*(1+AK173))</f>
        <v>6829.7632387658432</v>
      </c>
      <c r="AL176" s="25">
        <f t="shared" ref="AL176" si="1566">IF(AL177&lt;&gt;"",AL177,AK176*(1+AL173))</f>
        <v>7034.6561359288189</v>
      </c>
      <c r="AM176" s="25">
        <f t="shared" ref="AM176" si="1567">IF(AM177&lt;&gt;"",AM177,AL176*(1+AM173))</f>
        <v>7245.6958200066838</v>
      </c>
      <c r="AN176" s="25">
        <f t="shared" ref="AN176" si="1568">IF(AN177&lt;&gt;"",AN177,AM176*(1+AN173))</f>
        <v>7463.0666946068841</v>
      </c>
      <c r="AO176" s="25">
        <f t="shared" ref="AO176" si="1569">IF(AO177&lt;&gt;"",AO177,AN176*(1+AO173))</f>
        <v>7686.9586954450906</v>
      </c>
      <c r="AP176" s="25">
        <f t="shared" ref="AP176" si="1570">IF(AP177&lt;&gt;"",AP177,AO176*(1+AP173))</f>
        <v>7917.5674563084431</v>
      </c>
    </row>
    <row r="177" spans="1:42" x14ac:dyDescent="0.25">
      <c r="A177" s="24" t="str">
        <f>_xlfn.CONCAT(A172, " Cost Override")</f>
        <v>Appliances Cost Override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9" spans="1:42" x14ac:dyDescent="0.25">
      <c r="A179" s="22" t="str">
        <f>_xlfn.CONCAT(A172," Age in Years")</f>
        <v>Appliances Age in Years</v>
      </c>
      <c r="C179" s="26">
        <f>IF(C180&lt;&gt;"",C180,IF('Inputs &amp; Dashboard'!E13&gt;=C182,0,'Inputs &amp; Dashboard'!E13))</f>
        <v>0</v>
      </c>
      <c r="D179" s="26">
        <f>IF(D180&lt;&gt;"",D180,IF(C179+1&gt;=D182,0,C179+1))</f>
        <v>1</v>
      </c>
      <c r="E179" s="26">
        <f t="shared" ref="E179" si="1571">IF(E180&lt;&gt;"",E180,IF(D179+1&gt;=E182,0,D179+1))</f>
        <v>2</v>
      </c>
      <c r="F179" s="26">
        <f t="shared" ref="F179" si="1572">IF(F180&lt;&gt;"",F180,IF(E179+1&gt;=F182,0,E179+1))</f>
        <v>3</v>
      </c>
      <c r="G179" s="26">
        <f t="shared" ref="G179" si="1573">IF(G180&lt;&gt;"",G180,IF(F179+1&gt;=G182,0,F179+1))</f>
        <v>4</v>
      </c>
      <c r="H179" s="26">
        <f t="shared" ref="H179" si="1574">IF(H180&lt;&gt;"",H180,IF(G179+1&gt;=H182,0,G179+1))</f>
        <v>5</v>
      </c>
      <c r="I179" s="26">
        <f t="shared" ref="I179" si="1575">IF(I180&lt;&gt;"",I180,IF(H179+1&gt;=I182,0,H179+1))</f>
        <v>6</v>
      </c>
      <c r="J179" s="26">
        <f t="shared" ref="J179" si="1576">IF(J180&lt;&gt;"",J180,IF(I179+1&gt;=J182,0,I179+1))</f>
        <v>7</v>
      </c>
      <c r="K179" s="26">
        <f t="shared" ref="K179" si="1577">IF(K180&lt;&gt;"",K180,IF(J179+1&gt;=K182,0,J179+1))</f>
        <v>8</v>
      </c>
      <c r="L179" s="26">
        <f t="shared" ref="L179" si="1578">IF(L180&lt;&gt;"",L180,IF(K179+1&gt;=L182,0,K179+1))</f>
        <v>9</v>
      </c>
      <c r="M179" s="26">
        <f t="shared" ref="M179" si="1579">IF(M180&lt;&gt;"",M180,IF(L179+1&gt;=M182,0,L179+1))</f>
        <v>0</v>
      </c>
      <c r="N179" s="26">
        <f t="shared" ref="N179" si="1580">IF(N180&lt;&gt;"",N180,IF(M179+1&gt;=N182,0,M179+1))</f>
        <v>1</v>
      </c>
      <c r="O179" s="26">
        <f t="shared" ref="O179" si="1581">IF(O180&lt;&gt;"",O180,IF(N179+1&gt;=O182,0,N179+1))</f>
        <v>2</v>
      </c>
      <c r="P179" s="26">
        <f t="shared" ref="P179" si="1582">IF(P180&lt;&gt;"",P180,IF(O179+1&gt;=P182,0,O179+1))</f>
        <v>3</v>
      </c>
      <c r="Q179" s="26">
        <f t="shared" ref="Q179" si="1583">IF(Q180&lt;&gt;"",Q180,IF(P179+1&gt;=Q182,0,P179+1))</f>
        <v>4</v>
      </c>
      <c r="R179" s="26">
        <f t="shared" ref="R179" si="1584">IF(R180&lt;&gt;"",R180,IF(Q179+1&gt;=R182,0,Q179+1))</f>
        <v>5</v>
      </c>
      <c r="S179" s="26">
        <f t="shared" ref="S179" si="1585">IF(S180&lt;&gt;"",S180,IF(R179+1&gt;=S182,0,R179+1))</f>
        <v>6</v>
      </c>
      <c r="T179" s="26">
        <f t="shared" ref="T179" si="1586">IF(T180&lt;&gt;"",T180,IF(S179+1&gt;=T182,0,S179+1))</f>
        <v>7</v>
      </c>
      <c r="U179" s="26">
        <f t="shared" ref="U179" si="1587">IF(U180&lt;&gt;"",U180,IF(T179+1&gt;=U182,0,T179+1))</f>
        <v>8</v>
      </c>
      <c r="V179" s="26">
        <f t="shared" ref="V179" si="1588">IF(V180&lt;&gt;"",V180,IF(U179+1&gt;=V182,0,U179+1))</f>
        <v>9</v>
      </c>
      <c r="W179" s="26">
        <f t="shared" ref="W179" si="1589">IF(W180&lt;&gt;"",W180,IF(V179+1&gt;=W182,0,V179+1))</f>
        <v>0</v>
      </c>
      <c r="X179" s="26">
        <f t="shared" ref="X179" si="1590">IF(X180&lt;&gt;"",X180,IF(W179+1&gt;=X182,0,W179+1))</f>
        <v>1</v>
      </c>
      <c r="Y179" s="26">
        <f t="shared" ref="Y179" si="1591">IF(Y180&lt;&gt;"",Y180,IF(X179+1&gt;=Y182,0,X179+1))</f>
        <v>2</v>
      </c>
      <c r="Z179" s="26">
        <f t="shared" ref="Z179" si="1592">IF(Z180&lt;&gt;"",Z180,IF(Y179+1&gt;=Z182,0,Y179+1))</f>
        <v>3</v>
      </c>
      <c r="AA179" s="26">
        <f t="shared" ref="AA179" si="1593">IF(AA180&lt;&gt;"",AA180,IF(Z179+1&gt;=AA182,0,Z179+1))</f>
        <v>4</v>
      </c>
      <c r="AB179" s="26">
        <f t="shared" ref="AB179" si="1594">IF(AB180&lt;&gt;"",AB180,IF(AA179+1&gt;=AB182,0,AA179+1))</f>
        <v>5</v>
      </c>
      <c r="AC179" s="26">
        <f t="shared" ref="AC179" si="1595">IF(AC180&lt;&gt;"",AC180,IF(AB179+1&gt;=AC182,0,AB179+1))</f>
        <v>6</v>
      </c>
      <c r="AD179" s="26">
        <f t="shared" ref="AD179" si="1596">IF(AD180&lt;&gt;"",AD180,IF(AC179+1&gt;=AD182,0,AC179+1))</f>
        <v>7</v>
      </c>
      <c r="AE179" s="26">
        <f t="shared" ref="AE179" si="1597">IF(AE180&lt;&gt;"",AE180,IF(AD179+1&gt;=AE182,0,AD179+1))</f>
        <v>8</v>
      </c>
      <c r="AF179" s="26">
        <f t="shared" ref="AF179" si="1598">IF(AF180&lt;&gt;"",AF180,IF(AE179+1&gt;=AF182,0,AE179+1))</f>
        <v>9</v>
      </c>
      <c r="AG179" s="26">
        <f t="shared" ref="AG179" si="1599">IF(AG180&lt;&gt;"",AG180,IF(AF179+1&gt;=AG182,0,AF179+1))</f>
        <v>0</v>
      </c>
      <c r="AH179" s="26">
        <f t="shared" ref="AH179" si="1600">IF(AH180&lt;&gt;"",AH180,IF(AG179+1&gt;=AH182,0,AG179+1))</f>
        <v>1</v>
      </c>
      <c r="AI179" s="26">
        <f t="shared" ref="AI179" si="1601">IF(AI180&lt;&gt;"",AI180,IF(AH179+1&gt;=AI182,0,AH179+1))</f>
        <v>2</v>
      </c>
      <c r="AJ179" s="26">
        <f t="shared" ref="AJ179" si="1602">IF(AJ180&lt;&gt;"",AJ180,IF(AI179+1&gt;=AJ182,0,AI179+1))</f>
        <v>3</v>
      </c>
      <c r="AK179" s="26">
        <f t="shared" ref="AK179" si="1603">IF(AK180&lt;&gt;"",AK180,IF(AJ179+1&gt;=AK182,0,AJ179+1))</f>
        <v>4</v>
      </c>
      <c r="AL179" s="26">
        <f t="shared" ref="AL179" si="1604">IF(AL180&lt;&gt;"",AL180,IF(AK179+1&gt;=AL182,0,AK179+1))</f>
        <v>5</v>
      </c>
      <c r="AM179" s="26">
        <f t="shared" ref="AM179" si="1605">IF(AM180&lt;&gt;"",AM180,IF(AL179+1&gt;=AM182,0,AL179+1))</f>
        <v>6</v>
      </c>
      <c r="AN179" s="26">
        <f t="shared" ref="AN179" si="1606">IF(AN180&lt;&gt;"",AN180,IF(AM179+1&gt;=AN182,0,AM179+1))</f>
        <v>7</v>
      </c>
      <c r="AO179" s="26">
        <f t="shared" ref="AO179" si="1607">IF(AO180&lt;&gt;"",AO180,IF(AN179+1&gt;=AO182,0,AN179+1))</f>
        <v>8</v>
      </c>
      <c r="AP179" s="26">
        <f t="shared" ref="AP179" si="1608">IF(AP180&lt;&gt;"",AP180,IF(AO179+1&gt;=AP182,0,AO179+1))</f>
        <v>9</v>
      </c>
    </row>
    <row r="180" spans="1:42" x14ac:dyDescent="0.25">
      <c r="A180" s="24" t="str">
        <f>_xlfn.CONCAT(A172, " Age in Years Override")</f>
        <v>Appliances Age in Years Override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</row>
    <row r="182" spans="1:42" x14ac:dyDescent="0.25">
      <c r="A182" s="22" t="str">
        <f>_xlfn.CONCAT(A172," Frequency in Years")</f>
        <v>Appliances Frequency in Years</v>
      </c>
      <c r="C182" s="26">
        <f>IF(C183&lt;&gt;"",C183,'Inputs &amp; Dashboard'!D13)</f>
        <v>10</v>
      </c>
      <c r="D182" s="26">
        <f>IF(D183&lt;&gt;"",D183,C182)</f>
        <v>10</v>
      </c>
      <c r="E182" s="26">
        <f t="shared" ref="E182" si="1609">IF(E183&lt;&gt;"",E183,D182)</f>
        <v>10</v>
      </c>
      <c r="F182" s="26">
        <f t="shared" ref="F182" si="1610">IF(F183&lt;&gt;"",F183,E182)</f>
        <v>10</v>
      </c>
      <c r="G182" s="26">
        <f t="shared" ref="G182" si="1611">IF(G183&lt;&gt;"",G183,F182)</f>
        <v>10</v>
      </c>
      <c r="H182" s="26">
        <f t="shared" ref="H182" si="1612">IF(H183&lt;&gt;"",H183,G182)</f>
        <v>10</v>
      </c>
      <c r="I182" s="26">
        <f t="shared" ref="I182" si="1613">IF(I183&lt;&gt;"",I183,H182)</f>
        <v>10</v>
      </c>
      <c r="J182" s="26">
        <f t="shared" ref="J182" si="1614">IF(J183&lt;&gt;"",J183,I182)</f>
        <v>10</v>
      </c>
      <c r="K182" s="26">
        <f t="shared" ref="K182" si="1615">IF(K183&lt;&gt;"",K183,J182)</f>
        <v>10</v>
      </c>
      <c r="L182" s="26">
        <f t="shared" ref="L182" si="1616">IF(L183&lt;&gt;"",L183,K182)</f>
        <v>10</v>
      </c>
      <c r="M182" s="26">
        <f t="shared" ref="M182" si="1617">IF(M183&lt;&gt;"",M183,L182)</f>
        <v>10</v>
      </c>
      <c r="N182" s="26">
        <f t="shared" ref="N182" si="1618">IF(N183&lt;&gt;"",N183,M182)</f>
        <v>10</v>
      </c>
      <c r="O182" s="26">
        <f t="shared" ref="O182" si="1619">IF(O183&lt;&gt;"",O183,N182)</f>
        <v>10</v>
      </c>
      <c r="P182" s="26">
        <f t="shared" ref="P182" si="1620">IF(P183&lt;&gt;"",P183,O182)</f>
        <v>10</v>
      </c>
      <c r="Q182" s="26">
        <f t="shared" ref="Q182" si="1621">IF(Q183&lt;&gt;"",Q183,P182)</f>
        <v>10</v>
      </c>
      <c r="R182" s="26">
        <f t="shared" ref="R182" si="1622">IF(R183&lt;&gt;"",R183,Q182)</f>
        <v>10</v>
      </c>
      <c r="S182" s="26">
        <f t="shared" ref="S182" si="1623">IF(S183&lt;&gt;"",S183,R182)</f>
        <v>10</v>
      </c>
      <c r="T182" s="26">
        <f t="shared" ref="T182" si="1624">IF(T183&lt;&gt;"",T183,S182)</f>
        <v>10</v>
      </c>
      <c r="U182" s="26">
        <f t="shared" ref="U182" si="1625">IF(U183&lt;&gt;"",U183,T182)</f>
        <v>10</v>
      </c>
      <c r="V182" s="26">
        <f t="shared" ref="V182" si="1626">IF(V183&lt;&gt;"",V183,U182)</f>
        <v>10</v>
      </c>
      <c r="W182" s="26">
        <f t="shared" ref="W182" si="1627">IF(W183&lt;&gt;"",W183,V182)</f>
        <v>10</v>
      </c>
      <c r="X182" s="26">
        <f t="shared" ref="X182" si="1628">IF(X183&lt;&gt;"",X183,W182)</f>
        <v>10</v>
      </c>
      <c r="Y182" s="26">
        <f t="shared" ref="Y182" si="1629">IF(Y183&lt;&gt;"",Y183,X182)</f>
        <v>10</v>
      </c>
      <c r="Z182" s="26">
        <f t="shared" ref="Z182" si="1630">IF(Z183&lt;&gt;"",Z183,Y182)</f>
        <v>10</v>
      </c>
      <c r="AA182" s="26">
        <f t="shared" ref="AA182" si="1631">IF(AA183&lt;&gt;"",AA183,Z182)</f>
        <v>10</v>
      </c>
      <c r="AB182" s="26">
        <f t="shared" ref="AB182" si="1632">IF(AB183&lt;&gt;"",AB183,AA182)</f>
        <v>10</v>
      </c>
      <c r="AC182" s="26">
        <f t="shared" ref="AC182" si="1633">IF(AC183&lt;&gt;"",AC183,AB182)</f>
        <v>10</v>
      </c>
      <c r="AD182" s="26">
        <f t="shared" ref="AD182" si="1634">IF(AD183&lt;&gt;"",AD183,AC182)</f>
        <v>10</v>
      </c>
      <c r="AE182" s="26">
        <f t="shared" ref="AE182" si="1635">IF(AE183&lt;&gt;"",AE183,AD182)</f>
        <v>10</v>
      </c>
      <c r="AF182" s="26">
        <f t="shared" ref="AF182" si="1636">IF(AF183&lt;&gt;"",AF183,AE182)</f>
        <v>10</v>
      </c>
      <c r="AG182" s="26">
        <f t="shared" ref="AG182" si="1637">IF(AG183&lt;&gt;"",AG183,AF182)</f>
        <v>10</v>
      </c>
      <c r="AH182" s="26">
        <f t="shared" ref="AH182" si="1638">IF(AH183&lt;&gt;"",AH183,AG182)</f>
        <v>10</v>
      </c>
      <c r="AI182" s="26">
        <f t="shared" ref="AI182" si="1639">IF(AI183&lt;&gt;"",AI183,AH182)</f>
        <v>10</v>
      </c>
      <c r="AJ182" s="26">
        <f t="shared" ref="AJ182" si="1640">IF(AJ183&lt;&gt;"",AJ183,AI182)</f>
        <v>10</v>
      </c>
      <c r="AK182" s="26">
        <f t="shared" ref="AK182" si="1641">IF(AK183&lt;&gt;"",AK183,AJ182)</f>
        <v>10</v>
      </c>
      <c r="AL182" s="26">
        <f t="shared" ref="AL182" si="1642">IF(AL183&lt;&gt;"",AL183,AK182)</f>
        <v>10</v>
      </c>
      <c r="AM182" s="26">
        <f t="shared" ref="AM182" si="1643">IF(AM183&lt;&gt;"",AM183,AL182)</f>
        <v>10</v>
      </c>
      <c r="AN182" s="26">
        <f t="shared" ref="AN182" si="1644">IF(AN183&lt;&gt;"",AN183,AM182)</f>
        <v>10</v>
      </c>
      <c r="AO182" s="26">
        <f t="shared" ref="AO182" si="1645">IF(AO183&lt;&gt;"",AO183,AN182)</f>
        <v>10</v>
      </c>
      <c r="AP182" s="26">
        <f t="shared" ref="AP182" si="1646">IF(AP183&lt;&gt;"",AP183,AO182)</f>
        <v>10</v>
      </c>
    </row>
    <row r="183" spans="1:42" x14ac:dyDescent="0.25">
      <c r="A183" s="24" t="str">
        <f>_xlfn.CONCAT(A172, " Frequency in Years Override")</f>
        <v>Appliances Frequency in Years Override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</row>
    <row r="185" spans="1:42" x14ac:dyDescent="0.25">
      <c r="A185" s="22" t="str">
        <f>_xlfn.CONCAT("Replaced ",A172)</f>
        <v>Replaced Appliances</v>
      </c>
      <c r="C185" s="2" t="b">
        <f>IF(C186&lt;&gt;"",C186,IF('Inputs &amp; Dashboard'!E13=0,FALSE,IF(Overrides!C179=0,TRUE,FALSE)))</f>
        <v>0</v>
      </c>
      <c r="D185" s="2" t="b">
        <f>IF(D186&lt;&gt;"",D186,IF(Overrides!D179=0,TRUE,FALSE))</f>
        <v>0</v>
      </c>
      <c r="E185" s="2" t="b">
        <f>IF(E186&lt;&gt;"",E186,IF(Overrides!E179=0,TRUE,FALSE))</f>
        <v>0</v>
      </c>
      <c r="F185" s="2" t="b">
        <f>IF(F186&lt;&gt;"",F186,IF(Overrides!F179=0,TRUE,FALSE))</f>
        <v>0</v>
      </c>
      <c r="G185" s="2" t="b">
        <f>IF(G186&lt;&gt;"",G186,IF(Overrides!G179=0,TRUE,FALSE))</f>
        <v>0</v>
      </c>
      <c r="H185" s="2" t="b">
        <f>IF(H186&lt;&gt;"",H186,IF(Overrides!H179=0,TRUE,FALSE))</f>
        <v>0</v>
      </c>
      <c r="I185" s="2" t="b">
        <f>IF(I186&lt;&gt;"",I186,IF(Overrides!I179=0,TRUE,FALSE))</f>
        <v>0</v>
      </c>
      <c r="J185" s="2" t="b">
        <f>IF(J186&lt;&gt;"",J186,IF(Overrides!J179=0,TRUE,FALSE))</f>
        <v>0</v>
      </c>
      <c r="K185" s="2" t="b">
        <f>IF(K186&lt;&gt;"",K186,IF(Overrides!K179=0,TRUE,FALSE))</f>
        <v>0</v>
      </c>
      <c r="L185" s="2" t="b">
        <f>IF(L186&lt;&gt;"",L186,IF(Overrides!L179=0,TRUE,FALSE))</f>
        <v>0</v>
      </c>
      <c r="M185" s="2" t="b">
        <f>IF(M186&lt;&gt;"",M186,IF(Overrides!M179=0,TRUE,FALSE))</f>
        <v>1</v>
      </c>
      <c r="N185" s="2" t="b">
        <f>IF(N186&lt;&gt;"",N186,IF(Overrides!N179=0,TRUE,FALSE))</f>
        <v>0</v>
      </c>
      <c r="O185" s="2" t="b">
        <f>IF(O186&lt;&gt;"",O186,IF(Overrides!O179=0,TRUE,FALSE))</f>
        <v>0</v>
      </c>
      <c r="P185" s="2" t="b">
        <f>IF(P186&lt;&gt;"",P186,IF(Overrides!P179=0,TRUE,FALSE))</f>
        <v>0</v>
      </c>
      <c r="Q185" s="2" t="b">
        <f>IF(Q186&lt;&gt;"",Q186,IF(Overrides!Q179=0,TRUE,FALSE))</f>
        <v>0</v>
      </c>
      <c r="R185" s="2" t="b">
        <f>IF(R186&lt;&gt;"",R186,IF(Overrides!R179=0,TRUE,FALSE))</f>
        <v>0</v>
      </c>
      <c r="S185" s="2" t="b">
        <f>IF(S186&lt;&gt;"",S186,IF(Overrides!S179=0,TRUE,FALSE))</f>
        <v>0</v>
      </c>
      <c r="T185" s="2" t="b">
        <f>IF(T186&lt;&gt;"",T186,IF(Overrides!T179=0,TRUE,FALSE))</f>
        <v>0</v>
      </c>
      <c r="U185" s="2" t="b">
        <f>IF(U186&lt;&gt;"",U186,IF(Overrides!U179=0,TRUE,FALSE))</f>
        <v>0</v>
      </c>
      <c r="V185" s="2" t="b">
        <f>IF(V186&lt;&gt;"",V186,IF(Overrides!V179=0,TRUE,FALSE))</f>
        <v>0</v>
      </c>
      <c r="W185" s="2" t="b">
        <f>IF(W186&lt;&gt;"",W186,IF(Overrides!W179=0,TRUE,FALSE))</f>
        <v>1</v>
      </c>
      <c r="X185" s="2" t="b">
        <f>IF(X186&lt;&gt;"",X186,IF(Overrides!X179=0,TRUE,FALSE))</f>
        <v>0</v>
      </c>
      <c r="Y185" s="2" t="b">
        <f>IF(Y186&lt;&gt;"",Y186,IF(Overrides!Y179=0,TRUE,FALSE))</f>
        <v>0</v>
      </c>
      <c r="Z185" s="2" t="b">
        <f>IF(Z186&lt;&gt;"",Z186,IF(Overrides!Z179=0,TRUE,FALSE))</f>
        <v>0</v>
      </c>
      <c r="AA185" s="2" t="b">
        <f>IF(AA186&lt;&gt;"",AA186,IF(Overrides!AA179=0,TRUE,FALSE))</f>
        <v>0</v>
      </c>
      <c r="AB185" s="2" t="b">
        <f>IF(AB186&lt;&gt;"",AB186,IF(Overrides!AB179=0,TRUE,FALSE))</f>
        <v>0</v>
      </c>
      <c r="AC185" s="2" t="b">
        <f>IF(AC186&lt;&gt;"",AC186,IF(Overrides!AC179=0,TRUE,FALSE))</f>
        <v>0</v>
      </c>
      <c r="AD185" s="2" t="b">
        <f>IF(AD186&lt;&gt;"",AD186,IF(Overrides!AD179=0,TRUE,FALSE))</f>
        <v>0</v>
      </c>
      <c r="AE185" s="2" t="b">
        <f>IF(AE186&lt;&gt;"",AE186,IF(Overrides!AE179=0,TRUE,FALSE))</f>
        <v>0</v>
      </c>
      <c r="AF185" s="2" t="b">
        <f>IF(AF186&lt;&gt;"",AF186,IF(Overrides!AF179=0,TRUE,FALSE))</f>
        <v>0</v>
      </c>
      <c r="AG185" s="2" t="b">
        <f>IF(AG186&lt;&gt;"",AG186,IF(Overrides!AG179=0,TRUE,FALSE))</f>
        <v>1</v>
      </c>
      <c r="AH185" s="2" t="b">
        <f>IF(AH186&lt;&gt;"",AH186,IF(Overrides!AH179=0,TRUE,FALSE))</f>
        <v>0</v>
      </c>
      <c r="AI185" s="2" t="b">
        <f>IF(AI186&lt;&gt;"",AI186,IF(Overrides!AI179=0,TRUE,FALSE))</f>
        <v>0</v>
      </c>
      <c r="AJ185" s="2" t="b">
        <f>IF(AJ186&lt;&gt;"",AJ186,IF(Overrides!AJ179=0,TRUE,FALSE))</f>
        <v>0</v>
      </c>
      <c r="AK185" s="2" t="b">
        <f>IF(AK186&lt;&gt;"",AK186,IF(Overrides!AK179=0,TRUE,FALSE))</f>
        <v>0</v>
      </c>
      <c r="AL185" s="2" t="b">
        <f>IF(AL186&lt;&gt;"",AL186,IF(Overrides!AL179=0,TRUE,FALSE))</f>
        <v>0</v>
      </c>
      <c r="AM185" s="2" t="b">
        <f>IF(AM186&lt;&gt;"",AM186,IF(Overrides!AM179=0,TRUE,FALSE))</f>
        <v>0</v>
      </c>
      <c r="AN185" s="2" t="b">
        <f>IF(AN186&lt;&gt;"",AN186,IF(Overrides!AN179=0,TRUE,FALSE))</f>
        <v>0</v>
      </c>
      <c r="AO185" s="2" t="b">
        <f>IF(AO186&lt;&gt;"",AO186,IF(Overrides!AO179=0,TRUE,FALSE))</f>
        <v>0</v>
      </c>
      <c r="AP185" s="2" t="b">
        <f>IF(AP186&lt;&gt;"",AP186,IF(Overrides!AP179=0,TRUE,FALSE))</f>
        <v>0</v>
      </c>
    </row>
    <row r="186" spans="1:42" x14ac:dyDescent="0.25">
      <c r="A186" s="27" t="str">
        <f>_xlfn.CONCAT("Replaced ",A173," Override")</f>
        <v>Replaced Inflation Rate Override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</row>
    <row r="188" spans="1:42" x14ac:dyDescent="0.25">
      <c r="A188" s="22" t="str">
        <f>_xlfn.CONCAT("Spent on ",A172)</f>
        <v>Spent on Appliances</v>
      </c>
      <c r="C188" s="25">
        <f>IF(C189&lt;&gt;"",C189,IF(C185=TRUE,C176,0))</f>
        <v>0</v>
      </c>
      <c r="D188" s="25">
        <f t="shared" ref="D188:AP188" si="1647">IF(D189&lt;&gt;"",D189,IF(D185=TRUE,D176,0))</f>
        <v>0</v>
      </c>
      <c r="E188" s="25">
        <f t="shared" si="1647"/>
        <v>0</v>
      </c>
      <c r="F188" s="25">
        <f t="shared" si="1647"/>
        <v>0</v>
      </c>
      <c r="G188" s="25">
        <f t="shared" si="1647"/>
        <v>0</v>
      </c>
      <c r="H188" s="25">
        <f t="shared" si="1647"/>
        <v>0</v>
      </c>
      <c r="I188" s="25">
        <f t="shared" si="1647"/>
        <v>0</v>
      </c>
      <c r="J188" s="25">
        <f t="shared" si="1647"/>
        <v>0</v>
      </c>
      <c r="K188" s="25">
        <f t="shared" si="1647"/>
        <v>0</v>
      </c>
      <c r="L188" s="25">
        <f t="shared" si="1647"/>
        <v>0</v>
      </c>
      <c r="M188" s="25">
        <f t="shared" si="1647"/>
        <v>3359.7909483603048</v>
      </c>
      <c r="N188" s="25">
        <f t="shared" si="1647"/>
        <v>0</v>
      </c>
      <c r="O188" s="25">
        <f t="shared" si="1647"/>
        <v>0</v>
      </c>
      <c r="P188" s="25">
        <f t="shared" si="1647"/>
        <v>0</v>
      </c>
      <c r="Q188" s="25">
        <f t="shared" si="1647"/>
        <v>0</v>
      </c>
      <c r="R188" s="25">
        <f t="shared" si="1647"/>
        <v>0</v>
      </c>
      <c r="S188" s="25">
        <f t="shared" si="1647"/>
        <v>0</v>
      </c>
      <c r="T188" s="25">
        <f t="shared" si="1647"/>
        <v>0</v>
      </c>
      <c r="U188" s="25">
        <f t="shared" si="1647"/>
        <v>0</v>
      </c>
      <c r="V188" s="25">
        <f t="shared" si="1647"/>
        <v>0</v>
      </c>
      <c r="W188" s="25">
        <f t="shared" si="1647"/>
        <v>4515.2780866735375</v>
      </c>
      <c r="X188" s="25">
        <f t="shared" si="1647"/>
        <v>0</v>
      </c>
      <c r="Y188" s="25">
        <f t="shared" si="1647"/>
        <v>0</v>
      </c>
      <c r="Z188" s="25">
        <f t="shared" si="1647"/>
        <v>0</v>
      </c>
      <c r="AA188" s="25">
        <f t="shared" si="1647"/>
        <v>0</v>
      </c>
      <c r="AB188" s="25">
        <f t="shared" si="1647"/>
        <v>0</v>
      </c>
      <c r="AC188" s="25">
        <f t="shared" si="1647"/>
        <v>0</v>
      </c>
      <c r="AD188" s="25">
        <f t="shared" si="1647"/>
        <v>0</v>
      </c>
      <c r="AE188" s="25">
        <f t="shared" si="1647"/>
        <v>0</v>
      </c>
      <c r="AF188" s="25">
        <f t="shared" si="1647"/>
        <v>0</v>
      </c>
      <c r="AG188" s="25">
        <f t="shared" si="1647"/>
        <v>6068.1561779741569</v>
      </c>
      <c r="AH188" s="25">
        <f t="shared" si="1647"/>
        <v>0</v>
      </c>
      <c r="AI188" s="25">
        <f t="shared" si="1647"/>
        <v>0</v>
      </c>
      <c r="AJ188" s="25">
        <f t="shared" si="1647"/>
        <v>0</v>
      </c>
      <c r="AK188" s="25">
        <f t="shared" si="1647"/>
        <v>0</v>
      </c>
      <c r="AL188" s="25">
        <f t="shared" si="1647"/>
        <v>0</v>
      </c>
      <c r="AM188" s="25">
        <f t="shared" si="1647"/>
        <v>0</v>
      </c>
      <c r="AN188" s="25">
        <f t="shared" si="1647"/>
        <v>0</v>
      </c>
      <c r="AO188" s="25">
        <f t="shared" si="1647"/>
        <v>0</v>
      </c>
      <c r="AP188" s="25">
        <f t="shared" si="1647"/>
        <v>0</v>
      </c>
    </row>
    <row r="189" spans="1:42" x14ac:dyDescent="0.25">
      <c r="A189" s="27" t="str">
        <f>_xlfn.CONCAT("Spent on ",A172," Override")</f>
        <v>Spent on Appliances Override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</row>
    <row r="191" spans="1:42" ht="18" thickBot="1" x14ac:dyDescent="0.35">
      <c r="A191" s="21" t="str">
        <f>'Inputs &amp; Dashboard'!B14</f>
        <v>Gutters</v>
      </c>
      <c r="B191" s="4" t="s">
        <v>18</v>
      </c>
      <c r="C191" s="3">
        <v>1</v>
      </c>
      <c r="D191" s="3">
        <v>2</v>
      </c>
      <c r="E191" s="3">
        <v>3</v>
      </c>
      <c r="F191" s="3">
        <v>4</v>
      </c>
      <c r="G191" s="3">
        <v>5</v>
      </c>
      <c r="H191" s="3">
        <v>6</v>
      </c>
      <c r="I191" s="3">
        <v>7</v>
      </c>
      <c r="J191" s="3">
        <v>8</v>
      </c>
      <c r="K191" s="3">
        <v>9</v>
      </c>
      <c r="L191" s="3">
        <v>10</v>
      </c>
      <c r="M191" s="3">
        <v>11</v>
      </c>
      <c r="N191" s="3">
        <v>12</v>
      </c>
      <c r="O191" s="3">
        <v>13</v>
      </c>
      <c r="P191" s="3">
        <v>14</v>
      </c>
      <c r="Q191" s="3">
        <v>15</v>
      </c>
      <c r="R191" s="3">
        <v>16</v>
      </c>
      <c r="S191" s="3">
        <v>17</v>
      </c>
      <c r="T191" s="3">
        <v>18</v>
      </c>
      <c r="U191" s="3">
        <v>19</v>
      </c>
      <c r="V191" s="3">
        <v>20</v>
      </c>
      <c r="W191" s="3">
        <v>21</v>
      </c>
      <c r="X191" s="3">
        <v>22</v>
      </c>
      <c r="Y191" s="3">
        <v>23</v>
      </c>
      <c r="Z191" s="3">
        <v>24</v>
      </c>
      <c r="AA191" s="3">
        <v>25</v>
      </c>
      <c r="AB191" s="3">
        <v>26</v>
      </c>
      <c r="AC191" s="3">
        <v>27</v>
      </c>
      <c r="AD191" s="3">
        <v>28</v>
      </c>
      <c r="AE191" s="3">
        <v>29</v>
      </c>
      <c r="AF191" s="3">
        <v>30</v>
      </c>
      <c r="AG191" s="3">
        <v>31</v>
      </c>
      <c r="AH191" s="3">
        <v>32</v>
      </c>
      <c r="AI191" s="3">
        <v>33</v>
      </c>
      <c r="AJ191" s="3">
        <v>34</v>
      </c>
      <c r="AK191" s="3">
        <v>35</v>
      </c>
      <c r="AL191" s="3">
        <v>36</v>
      </c>
      <c r="AM191" s="3">
        <v>37</v>
      </c>
      <c r="AN191" s="3">
        <v>38</v>
      </c>
      <c r="AO191" s="3">
        <v>39</v>
      </c>
      <c r="AP191" s="3">
        <v>40</v>
      </c>
    </row>
    <row r="192" spans="1:42" ht="15.75" thickTop="1" x14ac:dyDescent="0.25">
      <c r="A192" s="22" t="s">
        <v>19</v>
      </c>
      <c r="C192" s="23">
        <f>IF(C193&lt;&gt;"",C193,0.03)</f>
        <v>0.03</v>
      </c>
      <c r="D192" s="23">
        <f>IF(D193&lt;&gt;"",D193,C192)</f>
        <v>0.03</v>
      </c>
      <c r="E192" s="23">
        <f t="shared" ref="E192" si="1648">IF(E193&lt;&gt;"",E193,D192)</f>
        <v>0.03</v>
      </c>
      <c r="F192" s="23">
        <f t="shared" ref="F192" si="1649">IF(F193&lt;&gt;"",F193,E192)</f>
        <v>0.03</v>
      </c>
      <c r="G192" s="23">
        <f t="shared" ref="G192" si="1650">IF(G193&lt;&gt;"",G193,F192)</f>
        <v>0.03</v>
      </c>
      <c r="H192" s="23">
        <f t="shared" ref="H192" si="1651">IF(H193&lt;&gt;"",H193,G192)</f>
        <v>0.03</v>
      </c>
      <c r="I192" s="23">
        <f t="shared" ref="I192" si="1652">IF(I193&lt;&gt;"",I193,H192)</f>
        <v>0.03</v>
      </c>
      <c r="J192" s="23">
        <f t="shared" ref="J192" si="1653">IF(J193&lt;&gt;"",J193,I192)</f>
        <v>0.03</v>
      </c>
      <c r="K192" s="23">
        <f t="shared" ref="K192" si="1654">IF(K193&lt;&gt;"",K193,J192)</f>
        <v>0.03</v>
      </c>
      <c r="L192" s="23">
        <f t="shared" ref="L192" si="1655">IF(L193&lt;&gt;"",L193,K192)</f>
        <v>0.03</v>
      </c>
      <c r="M192" s="23">
        <f t="shared" ref="M192" si="1656">IF(M193&lt;&gt;"",M193,L192)</f>
        <v>0.03</v>
      </c>
      <c r="N192" s="23">
        <f t="shared" ref="N192" si="1657">IF(N193&lt;&gt;"",N193,M192)</f>
        <v>0.03</v>
      </c>
      <c r="O192" s="23">
        <f t="shared" ref="O192" si="1658">IF(O193&lt;&gt;"",O193,N192)</f>
        <v>0.03</v>
      </c>
      <c r="P192" s="23">
        <f t="shared" ref="P192" si="1659">IF(P193&lt;&gt;"",P193,O192)</f>
        <v>0.03</v>
      </c>
      <c r="Q192" s="23">
        <f t="shared" ref="Q192" si="1660">IF(Q193&lt;&gt;"",Q193,P192)</f>
        <v>0.03</v>
      </c>
      <c r="R192" s="23">
        <f t="shared" ref="R192" si="1661">IF(R193&lt;&gt;"",R193,Q192)</f>
        <v>0.03</v>
      </c>
      <c r="S192" s="23">
        <f t="shared" ref="S192" si="1662">IF(S193&lt;&gt;"",S193,R192)</f>
        <v>0.03</v>
      </c>
      <c r="T192" s="23">
        <f t="shared" ref="T192" si="1663">IF(T193&lt;&gt;"",T193,S192)</f>
        <v>0.03</v>
      </c>
      <c r="U192" s="23">
        <f t="shared" ref="U192" si="1664">IF(U193&lt;&gt;"",U193,T192)</f>
        <v>0.03</v>
      </c>
      <c r="V192" s="23">
        <f t="shared" ref="V192" si="1665">IF(V193&lt;&gt;"",V193,U192)</f>
        <v>0.03</v>
      </c>
      <c r="W192" s="23">
        <f t="shared" ref="W192" si="1666">IF(W193&lt;&gt;"",W193,V192)</f>
        <v>0.03</v>
      </c>
      <c r="X192" s="23">
        <f t="shared" ref="X192" si="1667">IF(X193&lt;&gt;"",X193,W192)</f>
        <v>0.03</v>
      </c>
      <c r="Y192" s="23">
        <f t="shared" ref="Y192" si="1668">IF(Y193&lt;&gt;"",Y193,X192)</f>
        <v>0.03</v>
      </c>
      <c r="Z192" s="23">
        <f t="shared" ref="Z192" si="1669">IF(Z193&lt;&gt;"",Z193,Y192)</f>
        <v>0.03</v>
      </c>
      <c r="AA192" s="23">
        <f t="shared" ref="AA192" si="1670">IF(AA193&lt;&gt;"",AA193,Z192)</f>
        <v>0.03</v>
      </c>
      <c r="AB192" s="23">
        <f t="shared" ref="AB192" si="1671">IF(AB193&lt;&gt;"",AB193,AA192)</f>
        <v>0.03</v>
      </c>
      <c r="AC192" s="23">
        <f t="shared" ref="AC192" si="1672">IF(AC193&lt;&gt;"",AC193,AB192)</f>
        <v>0.03</v>
      </c>
      <c r="AD192" s="23">
        <f t="shared" ref="AD192" si="1673">IF(AD193&lt;&gt;"",AD193,AC192)</f>
        <v>0.03</v>
      </c>
      <c r="AE192" s="23">
        <f t="shared" ref="AE192" si="1674">IF(AE193&lt;&gt;"",AE193,AD192)</f>
        <v>0.03</v>
      </c>
      <c r="AF192" s="23">
        <f t="shared" ref="AF192" si="1675">IF(AF193&lt;&gt;"",AF193,AE192)</f>
        <v>0.03</v>
      </c>
      <c r="AG192" s="23">
        <f t="shared" ref="AG192" si="1676">IF(AG193&lt;&gt;"",AG193,AF192)</f>
        <v>0.03</v>
      </c>
      <c r="AH192" s="23">
        <f t="shared" ref="AH192" si="1677">IF(AH193&lt;&gt;"",AH193,AG192)</f>
        <v>0.03</v>
      </c>
      <c r="AI192" s="23">
        <f t="shared" ref="AI192" si="1678">IF(AI193&lt;&gt;"",AI193,AH192)</f>
        <v>0.03</v>
      </c>
      <c r="AJ192" s="23">
        <f t="shared" ref="AJ192" si="1679">IF(AJ193&lt;&gt;"",AJ193,AI192)</f>
        <v>0.03</v>
      </c>
      <c r="AK192" s="23">
        <f t="shared" ref="AK192" si="1680">IF(AK193&lt;&gt;"",AK193,AJ192)</f>
        <v>0.03</v>
      </c>
      <c r="AL192" s="23">
        <f t="shared" ref="AL192" si="1681">IF(AL193&lt;&gt;"",AL193,AK192)</f>
        <v>0.03</v>
      </c>
      <c r="AM192" s="23">
        <f t="shared" ref="AM192" si="1682">IF(AM193&lt;&gt;"",AM193,AL192)</f>
        <v>0.03</v>
      </c>
      <c r="AN192" s="23">
        <f t="shared" ref="AN192" si="1683">IF(AN193&lt;&gt;"",AN193,AM192)</f>
        <v>0.03</v>
      </c>
      <c r="AO192" s="23">
        <f t="shared" ref="AO192" si="1684">IF(AO193&lt;&gt;"",AO193,AN192)</f>
        <v>0.03</v>
      </c>
      <c r="AP192" s="23">
        <f t="shared" ref="AP192" si="1685">IF(AP193&lt;&gt;"",AP193,AO192)</f>
        <v>0.03</v>
      </c>
    </row>
    <row r="193" spans="1:42" x14ac:dyDescent="0.25">
      <c r="A193" s="24" t="s">
        <v>20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</row>
    <row r="195" spans="1:42" x14ac:dyDescent="0.25">
      <c r="A195" s="22" t="str">
        <f>_xlfn.CONCAT(A191," Cost")</f>
        <v>Gutters Cost</v>
      </c>
      <c r="C195" s="25">
        <f>IF(C196&lt;&gt;"",C196,'Inputs &amp; Dashboard'!C14)</f>
        <v>2500</v>
      </c>
      <c r="D195" s="25">
        <f>IF(D196&lt;&gt;"",D196,C195*(1+D192))</f>
        <v>2575</v>
      </c>
      <c r="E195" s="25">
        <f t="shared" ref="E195" si="1686">IF(E196&lt;&gt;"",E196,D195*(1+E192))</f>
        <v>2652.25</v>
      </c>
      <c r="F195" s="25">
        <f t="shared" ref="F195" si="1687">IF(F196&lt;&gt;"",F196,E195*(1+F192))</f>
        <v>2731.8175000000001</v>
      </c>
      <c r="G195" s="25">
        <f t="shared" ref="G195" si="1688">IF(G196&lt;&gt;"",G196,F195*(1+G192))</f>
        <v>2813.7720250000002</v>
      </c>
      <c r="H195" s="25">
        <f t="shared" ref="H195" si="1689">IF(H196&lt;&gt;"",H196,G195*(1+H192))</f>
        <v>2898.1851857500001</v>
      </c>
      <c r="I195" s="25">
        <f t="shared" ref="I195" si="1690">IF(I196&lt;&gt;"",I196,H195*(1+I192))</f>
        <v>2985.1307413224999</v>
      </c>
      <c r="J195" s="25">
        <f t="shared" ref="J195" si="1691">IF(J196&lt;&gt;"",J196,I195*(1+J192))</f>
        <v>3074.684663562175</v>
      </c>
      <c r="K195" s="25">
        <f t="shared" ref="K195" si="1692">IF(K196&lt;&gt;"",K196,J195*(1+K192))</f>
        <v>3166.9252034690403</v>
      </c>
      <c r="L195" s="25">
        <f t="shared" ref="L195" si="1693">IF(L196&lt;&gt;"",L196,K195*(1+L192))</f>
        <v>3261.9329595731115</v>
      </c>
      <c r="M195" s="25">
        <f t="shared" ref="M195" si="1694">IF(M196&lt;&gt;"",M196,L195*(1+M192))</f>
        <v>3359.7909483603048</v>
      </c>
      <c r="N195" s="25">
        <f t="shared" ref="N195" si="1695">IF(N196&lt;&gt;"",N196,M195*(1+N192))</f>
        <v>3460.5846768111142</v>
      </c>
      <c r="O195" s="25">
        <f t="shared" ref="O195" si="1696">IF(O196&lt;&gt;"",O196,N195*(1+O192))</f>
        <v>3564.4022171154475</v>
      </c>
      <c r="P195" s="25">
        <f t="shared" ref="P195" si="1697">IF(P196&lt;&gt;"",P196,O195*(1+P192))</f>
        <v>3671.3342836289112</v>
      </c>
      <c r="Q195" s="25">
        <f t="shared" ref="Q195" si="1698">IF(Q196&lt;&gt;"",Q196,P195*(1+Q192))</f>
        <v>3781.4743121377787</v>
      </c>
      <c r="R195" s="25">
        <f t="shared" ref="R195" si="1699">IF(R196&lt;&gt;"",R196,Q195*(1+R192))</f>
        <v>3894.9185415019124</v>
      </c>
      <c r="S195" s="25">
        <f t="shared" ref="S195" si="1700">IF(S196&lt;&gt;"",S196,R195*(1+S192))</f>
        <v>4011.76609774697</v>
      </c>
      <c r="T195" s="25">
        <f t="shared" ref="T195" si="1701">IF(T196&lt;&gt;"",T196,S195*(1+T192))</f>
        <v>4132.1190806793793</v>
      </c>
      <c r="U195" s="25">
        <f t="shared" ref="U195" si="1702">IF(U196&lt;&gt;"",U196,T195*(1+U192))</f>
        <v>4256.082653099761</v>
      </c>
      <c r="V195" s="25">
        <f t="shared" ref="V195" si="1703">IF(V196&lt;&gt;"",V196,U195*(1+V192))</f>
        <v>4383.7651326927544</v>
      </c>
      <c r="W195" s="25">
        <f t="shared" ref="W195" si="1704">IF(W196&lt;&gt;"",W196,V195*(1+W192))</f>
        <v>4515.2780866735375</v>
      </c>
      <c r="X195" s="25">
        <f t="shared" ref="X195" si="1705">IF(X196&lt;&gt;"",X196,W195*(1+X192))</f>
        <v>4650.7364292737439</v>
      </c>
      <c r="Y195" s="25">
        <f t="shared" ref="Y195" si="1706">IF(Y196&lt;&gt;"",Y196,X195*(1+Y192))</f>
        <v>4790.2585221519566</v>
      </c>
      <c r="Z195" s="25">
        <f t="shared" ref="Z195" si="1707">IF(Z196&lt;&gt;"",Z196,Y195*(1+Z192))</f>
        <v>4933.9662778165157</v>
      </c>
      <c r="AA195" s="25">
        <f t="shared" ref="AA195" si="1708">IF(AA196&lt;&gt;"",AA196,Z195*(1+AA192))</f>
        <v>5081.9852661510113</v>
      </c>
      <c r="AB195" s="25">
        <f t="shared" ref="AB195" si="1709">IF(AB196&lt;&gt;"",AB196,AA195*(1+AB192))</f>
        <v>5234.4448241355421</v>
      </c>
      <c r="AC195" s="25">
        <f t="shared" ref="AC195" si="1710">IF(AC196&lt;&gt;"",AC196,AB195*(1+AC192))</f>
        <v>5391.4781688596086</v>
      </c>
      <c r="AD195" s="25">
        <f t="shared" ref="AD195" si="1711">IF(AD196&lt;&gt;"",AD196,AC195*(1+AD192))</f>
        <v>5553.2225139253969</v>
      </c>
      <c r="AE195" s="25">
        <f t="shared" ref="AE195" si="1712">IF(AE196&lt;&gt;"",AE196,AD195*(1+AE192))</f>
        <v>5719.8191893431585</v>
      </c>
      <c r="AF195" s="25">
        <f t="shared" ref="AF195" si="1713">IF(AF196&lt;&gt;"",AF196,AE195*(1+AF192))</f>
        <v>5891.4137650234534</v>
      </c>
      <c r="AG195" s="25">
        <f t="shared" ref="AG195" si="1714">IF(AG196&lt;&gt;"",AG196,AF195*(1+AG192))</f>
        <v>6068.1561779741569</v>
      </c>
      <c r="AH195" s="25">
        <f t="shared" ref="AH195" si="1715">IF(AH196&lt;&gt;"",AH196,AG195*(1+AH192))</f>
        <v>6250.2008633133819</v>
      </c>
      <c r="AI195" s="25">
        <f t="shared" ref="AI195" si="1716">IF(AI196&lt;&gt;"",AI196,AH195*(1+AI192))</f>
        <v>6437.7068892127836</v>
      </c>
      <c r="AJ195" s="25">
        <f t="shared" ref="AJ195" si="1717">IF(AJ196&lt;&gt;"",AJ196,AI195*(1+AJ192))</f>
        <v>6630.8380958891676</v>
      </c>
      <c r="AK195" s="25">
        <f t="shared" ref="AK195" si="1718">IF(AK196&lt;&gt;"",AK196,AJ195*(1+AK192))</f>
        <v>6829.7632387658432</v>
      </c>
      <c r="AL195" s="25">
        <f t="shared" ref="AL195" si="1719">IF(AL196&lt;&gt;"",AL196,AK195*(1+AL192))</f>
        <v>7034.6561359288189</v>
      </c>
      <c r="AM195" s="25">
        <f t="shared" ref="AM195" si="1720">IF(AM196&lt;&gt;"",AM196,AL195*(1+AM192))</f>
        <v>7245.6958200066838</v>
      </c>
      <c r="AN195" s="25">
        <f t="shared" ref="AN195" si="1721">IF(AN196&lt;&gt;"",AN196,AM195*(1+AN192))</f>
        <v>7463.0666946068841</v>
      </c>
      <c r="AO195" s="25">
        <f t="shared" ref="AO195" si="1722">IF(AO196&lt;&gt;"",AO196,AN195*(1+AO192))</f>
        <v>7686.9586954450906</v>
      </c>
      <c r="AP195" s="25">
        <f t="shared" ref="AP195" si="1723">IF(AP196&lt;&gt;"",AP196,AO195*(1+AP192))</f>
        <v>7917.5674563084431</v>
      </c>
    </row>
    <row r="196" spans="1:42" x14ac:dyDescent="0.25">
      <c r="A196" s="24" t="str">
        <f>_xlfn.CONCAT(A191, " Cost Override")</f>
        <v>Gutters Cost Override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</row>
    <row r="198" spans="1:42" x14ac:dyDescent="0.25">
      <c r="A198" s="22" t="str">
        <f>_xlfn.CONCAT(A191," Age in Years")</f>
        <v>Gutters Age in Years</v>
      </c>
      <c r="C198" s="26">
        <f>IF(C199&lt;&gt;"",C199,IF('Inputs &amp; Dashboard'!E14&gt;=C201,0,'Inputs &amp; Dashboard'!E14))</f>
        <v>0</v>
      </c>
      <c r="D198" s="26">
        <f>IF(D199&lt;&gt;"",D199,IF(C198+1&gt;=D201,0,C198+1))</f>
        <v>1</v>
      </c>
      <c r="E198" s="26">
        <f t="shared" ref="E198" si="1724">IF(E199&lt;&gt;"",E199,IF(D198+1&gt;=E201,0,D198+1))</f>
        <v>2</v>
      </c>
      <c r="F198" s="26">
        <f t="shared" ref="F198" si="1725">IF(F199&lt;&gt;"",F199,IF(E198+1&gt;=F201,0,E198+1))</f>
        <v>3</v>
      </c>
      <c r="G198" s="26">
        <f t="shared" ref="G198" si="1726">IF(G199&lt;&gt;"",G199,IF(F198+1&gt;=G201,0,F198+1))</f>
        <v>4</v>
      </c>
      <c r="H198" s="26">
        <f t="shared" ref="H198" si="1727">IF(H199&lt;&gt;"",H199,IF(G198+1&gt;=H201,0,G198+1))</f>
        <v>5</v>
      </c>
      <c r="I198" s="26">
        <f t="shared" ref="I198" si="1728">IF(I199&lt;&gt;"",I199,IF(H198+1&gt;=I201,0,H198+1))</f>
        <v>6</v>
      </c>
      <c r="J198" s="26">
        <f t="shared" ref="J198" si="1729">IF(J199&lt;&gt;"",J199,IF(I198+1&gt;=J201,0,I198+1))</f>
        <v>7</v>
      </c>
      <c r="K198" s="26">
        <f t="shared" ref="K198" si="1730">IF(K199&lt;&gt;"",K199,IF(J198+1&gt;=K201,0,J198+1))</f>
        <v>8</v>
      </c>
      <c r="L198" s="26">
        <f t="shared" ref="L198" si="1731">IF(L199&lt;&gt;"",L199,IF(K198+1&gt;=L201,0,K198+1))</f>
        <v>9</v>
      </c>
      <c r="M198" s="26">
        <f t="shared" ref="M198" si="1732">IF(M199&lt;&gt;"",M199,IF(L198+1&gt;=M201,0,L198+1))</f>
        <v>10</v>
      </c>
      <c r="N198" s="26">
        <f t="shared" ref="N198" si="1733">IF(N199&lt;&gt;"",N199,IF(M198+1&gt;=N201,0,M198+1))</f>
        <v>11</v>
      </c>
      <c r="O198" s="26">
        <f t="shared" ref="O198" si="1734">IF(O199&lt;&gt;"",O199,IF(N198+1&gt;=O201,0,N198+1))</f>
        <v>12</v>
      </c>
      <c r="P198" s="26">
        <f t="shared" ref="P198" si="1735">IF(P199&lt;&gt;"",P199,IF(O198+1&gt;=P201,0,O198+1))</f>
        <v>13</v>
      </c>
      <c r="Q198" s="26">
        <f t="shared" ref="Q198" si="1736">IF(Q199&lt;&gt;"",Q199,IF(P198+1&gt;=Q201,0,P198+1))</f>
        <v>14</v>
      </c>
      <c r="R198" s="26">
        <f t="shared" ref="R198" si="1737">IF(R199&lt;&gt;"",R199,IF(Q198+1&gt;=R201,0,Q198+1))</f>
        <v>15</v>
      </c>
      <c r="S198" s="26">
        <f t="shared" ref="S198" si="1738">IF(S199&lt;&gt;"",S199,IF(R198+1&gt;=S201,0,R198+1))</f>
        <v>16</v>
      </c>
      <c r="T198" s="26">
        <f t="shared" ref="T198" si="1739">IF(T199&lt;&gt;"",T199,IF(S198+1&gt;=T201,0,S198+1))</f>
        <v>17</v>
      </c>
      <c r="U198" s="26">
        <f t="shared" ref="U198" si="1740">IF(U199&lt;&gt;"",U199,IF(T198+1&gt;=U201,0,T198+1))</f>
        <v>18</v>
      </c>
      <c r="V198" s="26">
        <f t="shared" ref="V198" si="1741">IF(V199&lt;&gt;"",V199,IF(U198+1&gt;=V201,0,U198+1))</f>
        <v>19</v>
      </c>
      <c r="W198" s="26">
        <f t="shared" ref="W198" si="1742">IF(W199&lt;&gt;"",W199,IF(V198+1&gt;=W201,0,V198+1))</f>
        <v>0</v>
      </c>
      <c r="X198" s="26">
        <f t="shared" ref="X198" si="1743">IF(X199&lt;&gt;"",X199,IF(W198+1&gt;=X201,0,W198+1))</f>
        <v>1</v>
      </c>
      <c r="Y198" s="26">
        <f t="shared" ref="Y198" si="1744">IF(Y199&lt;&gt;"",Y199,IF(X198+1&gt;=Y201,0,X198+1))</f>
        <v>2</v>
      </c>
      <c r="Z198" s="26">
        <f t="shared" ref="Z198" si="1745">IF(Z199&lt;&gt;"",Z199,IF(Y198+1&gt;=Z201,0,Y198+1))</f>
        <v>3</v>
      </c>
      <c r="AA198" s="26">
        <f t="shared" ref="AA198" si="1746">IF(AA199&lt;&gt;"",AA199,IF(Z198+1&gt;=AA201,0,Z198+1))</f>
        <v>4</v>
      </c>
      <c r="AB198" s="26">
        <f t="shared" ref="AB198" si="1747">IF(AB199&lt;&gt;"",AB199,IF(AA198+1&gt;=AB201,0,AA198+1))</f>
        <v>5</v>
      </c>
      <c r="AC198" s="26">
        <f t="shared" ref="AC198" si="1748">IF(AC199&lt;&gt;"",AC199,IF(AB198+1&gt;=AC201,0,AB198+1))</f>
        <v>6</v>
      </c>
      <c r="AD198" s="26">
        <f t="shared" ref="AD198" si="1749">IF(AD199&lt;&gt;"",AD199,IF(AC198+1&gt;=AD201,0,AC198+1))</f>
        <v>7</v>
      </c>
      <c r="AE198" s="26">
        <f t="shared" ref="AE198" si="1750">IF(AE199&lt;&gt;"",AE199,IF(AD198+1&gt;=AE201,0,AD198+1))</f>
        <v>8</v>
      </c>
      <c r="AF198" s="26">
        <f t="shared" ref="AF198" si="1751">IF(AF199&lt;&gt;"",AF199,IF(AE198+1&gt;=AF201,0,AE198+1))</f>
        <v>9</v>
      </c>
      <c r="AG198" s="26">
        <f t="shared" ref="AG198" si="1752">IF(AG199&lt;&gt;"",AG199,IF(AF198+1&gt;=AG201,0,AF198+1))</f>
        <v>10</v>
      </c>
      <c r="AH198" s="26">
        <f t="shared" ref="AH198" si="1753">IF(AH199&lt;&gt;"",AH199,IF(AG198+1&gt;=AH201,0,AG198+1))</f>
        <v>11</v>
      </c>
      <c r="AI198" s="26">
        <f t="shared" ref="AI198" si="1754">IF(AI199&lt;&gt;"",AI199,IF(AH198+1&gt;=AI201,0,AH198+1))</f>
        <v>12</v>
      </c>
      <c r="AJ198" s="26">
        <f t="shared" ref="AJ198" si="1755">IF(AJ199&lt;&gt;"",AJ199,IF(AI198+1&gt;=AJ201,0,AI198+1))</f>
        <v>13</v>
      </c>
      <c r="AK198" s="26">
        <f t="shared" ref="AK198" si="1756">IF(AK199&lt;&gt;"",AK199,IF(AJ198+1&gt;=AK201,0,AJ198+1))</f>
        <v>14</v>
      </c>
      <c r="AL198" s="26">
        <f t="shared" ref="AL198" si="1757">IF(AL199&lt;&gt;"",AL199,IF(AK198+1&gt;=AL201,0,AK198+1))</f>
        <v>15</v>
      </c>
      <c r="AM198" s="26">
        <f t="shared" ref="AM198" si="1758">IF(AM199&lt;&gt;"",AM199,IF(AL198+1&gt;=AM201,0,AL198+1))</f>
        <v>16</v>
      </c>
      <c r="AN198" s="26">
        <f t="shared" ref="AN198" si="1759">IF(AN199&lt;&gt;"",AN199,IF(AM198+1&gt;=AN201,0,AM198+1))</f>
        <v>17</v>
      </c>
      <c r="AO198" s="26">
        <f t="shared" ref="AO198" si="1760">IF(AO199&lt;&gt;"",AO199,IF(AN198+1&gt;=AO201,0,AN198+1))</f>
        <v>18</v>
      </c>
      <c r="AP198" s="26">
        <f t="shared" ref="AP198" si="1761">IF(AP199&lt;&gt;"",AP199,IF(AO198+1&gt;=AP201,0,AO198+1))</f>
        <v>19</v>
      </c>
    </row>
    <row r="199" spans="1:42" x14ac:dyDescent="0.25">
      <c r="A199" s="24" t="str">
        <f>_xlfn.CONCAT(A191, " Age in Years Override")</f>
        <v>Gutters Age in Years Override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</row>
    <row r="201" spans="1:42" x14ac:dyDescent="0.25">
      <c r="A201" s="22" t="str">
        <f>_xlfn.CONCAT(A191," Frequency in Years")</f>
        <v>Gutters Frequency in Years</v>
      </c>
      <c r="C201" s="26">
        <f>IF(C202&lt;&gt;"",C202,'Inputs &amp; Dashboard'!D14)</f>
        <v>20</v>
      </c>
      <c r="D201" s="26">
        <f>IF(D202&lt;&gt;"",D202,C201)</f>
        <v>20</v>
      </c>
      <c r="E201" s="26">
        <f t="shared" ref="E201" si="1762">IF(E202&lt;&gt;"",E202,D201)</f>
        <v>20</v>
      </c>
      <c r="F201" s="26">
        <f t="shared" ref="F201" si="1763">IF(F202&lt;&gt;"",F202,E201)</f>
        <v>20</v>
      </c>
      <c r="G201" s="26">
        <f t="shared" ref="G201" si="1764">IF(G202&lt;&gt;"",G202,F201)</f>
        <v>20</v>
      </c>
      <c r="H201" s="26">
        <f t="shared" ref="H201" si="1765">IF(H202&lt;&gt;"",H202,G201)</f>
        <v>20</v>
      </c>
      <c r="I201" s="26">
        <f t="shared" ref="I201" si="1766">IF(I202&lt;&gt;"",I202,H201)</f>
        <v>20</v>
      </c>
      <c r="J201" s="26">
        <f t="shared" ref="J201" si="1767">IF(J202&lt;&gt;"",J202,I201)</f>
        <v>20</v>
      </c>
      <c r="K201" s="26">
        <f t="shared" ref="K201" si="1768">IF(K202&lt;&gt;"",K202,J201)</f>
        <v>20</v>
      </c>
      <c r="L201" s="26">
        <f t="shared" ref="L201" si="1769">IF(L202&lt;&gt;"",L202,K201)</f>
        <v>20</v>
      </c>
      <c r="M201" s="26">
        <f t="shared" ref="M201" si="1770">IF(M202&lt;&gt;"",M202,L201)</f>
        <v>20</v>
      </c>
      <c r="N201" s="26">
        <f t="shared" ref="N201" si="1771">IF(N202&lt;&gt;"",N202,M201)</f>
        <v>20</v>
      </c>
      <c r="O201" s="26">
        <f t="shared" ref="O201" si="1772">IF(O202&lt;&gt;"",O202,N201)</f>
        <v>20</v>
      </c>
      <c r="P201" s="26">
        <f t="shared" ref="P201" si="1773">IF(P202&lt;&gt;"",P202,O201)</f>
        <v>20</v>
      </c>
      <c r="Q201" s="26">
        <f t="shared" ref="Q201" si="1774">IF(Q202&lt;&gt;"",Q202,P201)</f>
        <v>20</v>
      </c>
      <c r="R201" s="26">
        <f t="shared" ref="R201" si="1775">IF(R202&lt;&gt;"",R202,Q201)</f>
        <v>20</v>
      </c>
      <c r="S201" s="26">
        <f t="shared" ref="S201" si="1776">IF(S202&lt;&gt;"",S202,R201)</f>
        <v>20</v>
      </c>
      <c r="T201" s="26">
        <f t="shared" ref="T201" si="1777">IF(T202&lt;&gt;"",T202,S201)</f>
        <v>20</v>
      </c>
      <c r="U201" s="26">
        <f t="shared" ref="U201" si="1778">IF(U202&lt;&gt;"",U202,T201)</f>
        <v>20</v>
      </c>
      <c r="V201" s="26">
        <f t="shared" ref="V201" si="1779">IF(V202&lt;&gt;"",V202,U201)</f>
        <v>20</v>
      </c>
      <c r="W201" s="26">
        <f t="shared" ref="W201" si="1780">IF(W202&lt;&gt;"",W202,V201)</f>
        <v>20</v>
      </c>
      <c r="X201" s="26">
        <f t="shared" ref="X201" si="1781">IF(X202&lt;&gt;"",X202,W201)</f>
        <v>20</v>
      </c>
      <c r="Y201" s="26">
        <f t="shared" ref="Y201" si="1782">IF(Y202&lt;&gt;"",Y202,X201)</f>
        <v>20</v>
      </c>
      <c r="Z201" s="26">
        <f t="shared" ref="Z201" si="1783">IF(Z202&lt;&gt;"",Z202,Y201)</f>
        <v>20</v>
      </c>
      <c r="AA201" s="26">
        <f t="shared" ref="AA201" si="1784">IF(AA202&lt;&gt;"",AA202,Z201)</f>
        <v>20</v>
      </c>
      <c r="AB201" s="26">
        <f t="shared" ref="AB201" si="1785">IF(AB202&lt;&gt;"",AB202,AA201)</f>
        <v>20</v>
      </c>
      <c r="AC201" s="26">
        <f t="shared" ref="AC201" si="1786">IF(AC202&lt;&gt;"",AC202,AB201)</f>
        <v>20</v>
      </c>
      <c r="AD201" s="26">
        <f t="shared" ref="AD201" si="1787">IF(AD202&lt;&gt;"",AD202,AC201)</f>
        <v>20</v>
      </c>
      <c r="AE201" s="26">
        <f t="shared" ref="AE201" si="1788">IF(AE202&lt;&gt;"",AE202,AD201)</f>
        <v>20</v>
      </c>
      <c r="AF201" s="26">
        <f t="shared" ref="AF201" si="1789">IF(AF202&lt;&gt;"",AF202,AE201)</f>
        <v>20</v>
      </c>
      <c r="AG201" s="26">
        <f t="shared" ref="AG201" si="1790">IF(AG202&lt;&gt;"",AG202,AF201)</f>
        <v>20</v>
      </c>
      <c r="AH201" s="26">
        <f t="shared" ref="AH201" si="1791">IF(AH202&lt;&gt;"",AH202,AG201)</f>
        <v>20</v>
      </c>
      <c r="AI201" s="26">
        <f t="shared" ref="AI201" si="1792">IF(AI202&lt;&gt;"",AI202,AH201)</f>
        <v>20</v>
      </c>
      <c r="AJ201" s="26">
        <f t="shared" ref="AJ201" si="1793">IF(AJ202&lt;&gt;"",AJ202,AI201)</f>
        <v>20</v>
      </c>
      <c r="AK201" s="26">
        <f t="shared" ref="AK201" si="1794">IF(AK202&lt;&gt;"",AK202,AJ201)</f>
        <v>20</v>
      </c>
      <c r="AL201" s="26">
        <f t="shared" ref="AL201" si="1795">IF(AL202&lt;&gt;"",AL202,AK201)</f>
        <v>20</v>
      </c>
      <c r="AM201" s="26">
        <f t="shared" ref="AM201" si="1796">IF(AM202&lt;&gt;"",AM202,AL201)</f>
        <v>20</v>
      </c>
      <c r="AN201" s="26">
        <f t="shared" ref="AN201" si="1797">IF(AN202&lt;&gt;"",AN202,AM201)</f>
        <v>20</v>
      </c>
      <c r="AO201" s="26">
        <f t="shared" ref="AO201" si="1798">IF(AO202&lt;&gt;"",AO202,AN201)</f>
        <v>20</v>
      </c>
      <c r="AP201" s="26">
        <f t="shared" ref="AP201" si="1799">IF(AP202&lt;&gt;"",AP202,AO201)</f>
        <v>20</v>
      </c>
    </row>
    <row r="202" spans="1:42" x14ac:dyDescent="0.25">
      <c r="A202" s="24" t="str">
        <f>_xlfn.CONCAT(A191, " Frequency in Years Override")</f>
        <v>Gutters Frequency in Years Override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</row>
    <row r="204" spans="1:42" x14ac:dyDescent="0.25">
      <c r="A204" s="22" t="str">
        <f>_xlfn.CONCAT("Replaced ",A191)</f>
        <v>Replaced Gutters</v>
      </c>
      <c r="C204" s="2" t="b">
        <f>IF(C205&lt;&gt;"",C205,IF('Inputs &amp; Dashboard'!E14=0,FALSE,IF(Overrides!C198=0,TRUE,FALSE)))</f>
        <v>0</v>
      </c>
      <c r="D204" s="2" t="b">
        <f>IF(D205&lt;&gt;"",D205,IF(Overrides!D198=0,TRUE,FALSE))</f>
        <v>0</v>
      </c>
      <c r="E204" s="2" t="b">
        <f>IF(E205&lt;&gt;"",E205,IF(Overrides!E198=0,TRUE,FALSE))</f>
        <v>0</v>
      </c>
      <c r="F204" s="2" t="b">
        <f>IF(F205&lt;&gt;"",F205,IF(Overrides!F198=0,TRUE,FALSE))</f>
        <v>0</v>
      </c>
      <c r="G204" s="2" t="b">
        <f>IF(G205&lt;&gt;"",G205,IF(Overrides!G198=0,TRUE,FALSE))</f>
        <v>0</v>
      </c>
      <c r="H204" s="2" t="b">
        <f>IF(H205&lt;&gt;"",H205,IF(Overrides!H198=0,TRUE,FALSE))</f>
        <v>0</v>
      </c>
      <c r="I204" s="2" t="b">
        <f>IF(I205&lt;&gt;"",I205,IF(Overrides!I198=0,TRUE,FALSE))</f>
        <v>0</v>
      </c>
      <c r="J204" s="2" t="b">
        <f>IF(J205&lt;&gt;"",J205,IF(Overrides!J198=0,TRUE,FALSE))</f>
        <v>0</v>
      </c>
      <c r="K204" s="2" t="b">
        <f>IF(K205&lt;&gt;"",K205,IF(Overrides!K198=0,TRUE,FALSE))</f>
        <v>0</v>
      </c>
      <c r="L204" s="2" t="b">
        <f>IF(L205&lt;&gt;"",L205,IF(Overrides!L198=0,TRUE,FALSE))</f>
        <v>0</v>
      </c>
      <c r="M204" s="2" t="b">
        <f>IF(M205&lt;&gt;"",M205,IF(Overrides!M198=0,TRUE,FALSE))</f>
        <v>0</v>
      </c>
      <c r="N204" s="2" t="b">
        <f>IF(N205&lt;&gt;"",N205,IF(Overrides!N198=0,TRUE,FALSE))</f>
        <v>0</v>
      </c>
      <c r="O204" s="2" t="b">
        <f>IF(O205&lt;&gt;"",O205,IF(Overrides!O198=0,TRUE,FALSE))</f>
        <v>0</v>
      </c>
      <c r="P204" s="2" t="b">
        <f>IF(P205&lt;&gt;"",P205,IF(Overrides!P198=0,TRUE,FALSE))</f>
        <v>0</v>
      </c>
      <c r="Q204" s="2" t="b">
        <f>IF(Q205&lt;&gt;"",Q205,IF(Overrides!Q198=0,TRUE,FALSE))</f>
        <v>0</v>
      </c>
      <c r="R204" s="2" t="b">
        <f>IF(R205&lt;&gt;"",R205,IF(Overrides!R198=0,TRUE,FALSE))</f>
        <v>0</v>
      </c>
      <c r="S204" s="2" t="b">
        <f>IF(S205&lt;&gt;"",S205,IF(Overrides!S198=0,TRUE,FALSE))</f>
        <v>0</v>
      </c>
      <c r="T204" s="2" t="b">
        <f>IF(T205&lt;&gt;"",T205,IF(Overrides!T198=0,TRUE,FALSE))</f>
        <v>0</v>
      </c>
      <c r="U204" s="2" t="b">
        <f>IF(U205&lt;&gt;"",U205,IF(Overrides!U198=0,TRUE,FALSE))</f>
        <v>0</v>
      </c>
      <c r="V204" s="2" t="b">
        <f>IF(V205&lt;&gt;"",V205,IF(Overrides!V198=0,TRUE,FALSE))</f>
        <v>0</v>
      </c>
      <c r="W204" s="2" t="b">
        <f>IF(W205&lt;&gt;"",W205,IF(Overrides!W198=0,TRUE,FALSE))</f>
        <v>1</v>
      </c>
      <c r="X204" s="2" t="b">
        <f>IF(X205&lt;&gt;"",X205,IF(Overrides!X198=0,TRUE,FALSE))</f>
        <v>0</v>
      </c>
      <c r="Y204" s="2" t="b">
        <f>IF(Y205&lt;&gt;"",Y205,IF(Overrides!Y198=0,TRUE,FALSE))</f>
        <v>0</v>
      </c>
      <c r="Z204" s="2" t="b">
        <f>IF(Z205&lt;&gt;"",Z205,IF(Overrides!Z198=0,TRUE,FALSE))</f>
        <v>0</v>
      </c>
      <c r="AA204" s="2" t="b">
        <f>IF(AA205&lt;&gt;"",AA205,IF(Overrides!AA198=0,TRUE,FALSE))</f>
        <v>0</v>
      </c>
      <c r="AB204" s="2" t="b">
        <f>IF(AB205&lt;&gt;"",AB205,IF(Overrides!AB198=0,TRUE,FALSE))</f>
        <v>0</v>
      </c>
      <c r="AC204" s="2" t="b">
        <f>IF(AC205&lt;&gt;"",AC205,IF(Overrides!AC198=0,TRUE,FALSE))</f>
        <v>0</v>
      </c>
      <c r="AD204" s="2" t="b">
        <f>IF(AD205&lt;&gt;"",AD205,IF(Overrides!AD198=0,TRUE,FALSE))</f>
        <v>0</v>
      </c>
      <c r="AE204" s="2" t="b">
        <f>IF(AE205&lt;&gt;"",AE205,IF(Overrides!AE198=0,TRUE,FALSE))</f>
        <v>0</v>
      </c>
      <c r="AF204" s="2" t="b">
        <f>IF(AF205&lt;&gt;"",AF205,IF(Overrides!AF198=0,TRUE,FALSE))</f>
        <v>0</v>
      </c>
      <c r="AG204" s="2" t="b">
        <f>IF(AG205&lt;&gt;"",AG205,IF(Overrides!AG198=0,TRUE,FALSE))</f>
        <v>0</v>
      </c>
      <c r="AH204" s="2" t="b">
        <f>IF(AH205&lt;&gt;"",AH205,IF(Overrides!AH198=0,TRUE,FALSE))</f>
        <v>0</v>
      </c>
      <c r="AI204" s="2" t="b">
        <f>IF(AI205&lt;&gt;"",AI205,IF(Overrides!AI198=0,TRUE,FALSE))</f>
        <v>0</v>
      </c>
      <c r="AJ204" s="2" t="b">
        <f>IF(AJ205&lt;&gt;"",AJ205,IF(Overrides!AJ198=0,TRUE,FALSE))</f>
        <v>0</v>
      </c>
      <c r="AK204" s="2" t="b">
        <f>IF(AK205&lt;&gt;"",AK205,IF(Overrides!AK198=0,TRUE,FALSE))</f>
        <v>0</v>
      </c>
      <c r="AL204" s="2" t="b">
        <f>IF(AL205&lt;&gt;"",AL205,IF(Overrides!AL198=0,TRUE,FALSE))</f>
        <v>0</v>
      </c>
      <c r="AM204" s="2" t="b">
        <f>IF(AM205&lt;&gt;"",AM205,IF(Overrides!AM198=0,TRUE,FALSE))</f>
        <v>0</v>
      </c>
      <c r="AN204" s="2" t="b">
        <f>IF(AN205&lt;&gt;"",AN205,IF(Overrides!AN198=0,TRUE,FALSE))</f>
        <v>0</v>
      </c>
      <c r="AO204" s="2" t="b">
        <f>IF(AO205&lt;&gt;"",AO205,IF(Overrides!AO198=0,TRUE,FALSE))</f>
        <v>0</v>
      </c>
      <c r="AP204" s="2" t="b">
        <f>IF(AP205&lt;&gt;"",AP205,IF(Overrides!AP198=0,TRUE,FALSE))</f>
        <v>0</v>
      </c>
    </row>
    <row r="205" spans="1:42" x14ac:dyDescent="0.25">
      <c r="A205" s="27" t="str">
        <f>_xlfn.CONCAT("Replaced ",A192," Override")</f>
        <v>Replaced Inflation Rate Override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</row>
    <row r="207" spans="1:42" x14ac:dyDescent="0.25">
      <c r="A207" s="22" t="str">
        <f>_xlfn.CONCAT("Spent on ",A191)</f>
        <v>Spent on Gutters</v>
      </c>
      <c r="C207" s="25">
        <f>IF(C208&lt;&gt;"",C208,IF(C204=TRUE,C195,0))</f>
        <v>0</v>
      </c>
      <c r="D207" s="25">
        <f t="shared" ref="D207" si="1800">IF(D208&lt;&gt;"",D208,IF(D204=TRUE,D195,0))</f>
        <v>0</v>
      </c>
      <c r="E207" s="25">
        <f t="shared" ref="E207" si="1801">IF(E208&lt;&gt;"",E208,IF(E204=TRUE,E195,0))</f>
        <v>0</v>
      </c>
      <c r="F207" s="25">
        <f t="shared" ref="F207" si="1802">IF(F208&lt;&gt;"",F208,IF(F204=TRUE,F195,0))</f>
        <v>0</v>
      </c>
      <c r="G207" s="25">
        <f t="shared" ref="G207" si="1803">IF(G208&lt;&gt;"",G208,IF(G204=TRUE,G195,0))</f>
        <v>0</v>
      </c>
      <c r="H207" s="25">
        <f t="shared" ref="H207" si="1804">IF(H208&lt;&gt;"",H208,IF(H204=TRUE,H195,0))</f>
        <v>0</v>
      </c>
      <c r="I207" s="25">
        <f t="shared" ref="I207" si="1805">IF(I208&lt;&gt;"",I208,IF(I204=TRUE,I195,0))</f>
        <v>0</v>
      </c>
      <c r="J207" s="25">
        <f t="shared" ref="J207" si="1806">IF(J208&lt;&gt;"",J208,IF(J204=TRUE,J195,0))</f>
        <v>0</v>
      </c>
      <c r="K207" s="25">
        <f t="shared" ref="K207" si="1807">IF(K208&lt;&gt;"",K208,IF(K204=TRUE,K195,0))</f>
        <v>0</v>
      </c>
      <c r="L207" s="25">
        <f t="shared" ref="L207" si="1808">IF(L208&lt;&gt;"",L208,IF(L204=TRUE,L195,0))</f>
        <v>0</v>
      </c>
      <c r="M207" s="25">
        <f t="shared" ref="M207" si="1809">IF(M208&lt;&gt;"",M208,IF(M204=TRUE,M195,0))</f>
        <v>0</v>
      </c>
      <c r="N207" s="25">
        <f t="shared" ref="N207" si="1810">IF(N208&lt;&gt;"",N208,IF(N204=TRUE,N195,0))</f>
        <v>0</v>
      </c>
      <c r="O207" s="25">
        <f t="shared" ref="O207" si="1811">IF(O208&lt;&gt;"",O208,IF(O204=TRUE,O195,0))</f>
        <v>0</v>
      </c>
      <c r="P207" s="25">
        <f t="shared" ref="P207" si="1812">IF(P208&lt;&gt;"",P208,IF(P204=TRUE,P195,0))</f>
        <v>0</v>
      </c>
      <c r="Q207" s="25">
        <f t="shared" ref="Q207" si="1813">IF(Q208&lt;&gt;"",Q208,IF(Q204=TRUE,Q195,0))</f>
        <v>0</v>
      </c>
      <c r="R207" s="25">
        <f t="shared" ref="R207" si="1814">IF(R208&lt;&gt;"",R208,IF(R204=TRUE,R195,0))</f>
        <v>0</v>
      </c>
      <c r="S207" s="25">
        <f t="shared" ref="S207" si="1815">IF(S208&lt;&gt;"",S208,IF(S204=TRUE,S195,0))</f>
        <v>0</v>
      </c>
      <c r="T207" s="25">
        <f t="shared" ref="T207" si="1816">IF(T208&lt;&gt;"",T208,IF(T204=TRUE,T195,0))</f>
        <v>0</v>
      </c>
      <c r="U207" s="25">
        <f t="shared" ref="U207" si="1817">IF(U208&lt;&gt;"",U208,IF(U204=TRUE,U195,0))</f>
        <v>0</v>
      </c>
      <c r="V207" s="25">
        <f t="shared" ref="V207" si="1818">IF(V208&lt;&gt;"",V208,IF(V204=TRUE,V195,0))</f>
        <v>0</v>
      </c>
      <c r="W207" s="25">
        <f t="shared" ref="W207" si="1819">IF(W208&lt;&gt;"",W208,IF(W204=TRUE,W195,0))</f>
        <v>4515.2780866735375</v>
      </c>
      <c r="X207" s="25">
        <f t="shared" ref="X207" si="1820">IF(X208&lt;&gt;"",X208,IF(X204=TRUE,X195,0))</f>
        <v>0</v>
      </c>
      <c r="Y207" s="25">
        <f t="shared" ref="Y207" si="1821">IF(Y208&lt;&gt;"",Y208,IF(Y204=TRUE,Y195,0))</f>
        <v>0</v>
      </c>
      <c r="Z207" s="25">
        <f t="shared" ref="Z207" si="1822">IF(Z208&lt;&gt;"",Z208,IF(Z204=TRUE,Z195,0))</f>
        <v>0</v>
      </c>
      <c r="AA207" s="25">
        <f t="shared" ref="AA207" si="1823">IF(AA208&lt;&gt;"",AA208,IF(AA204=TRUE,AA195,0))</f>
        <v>0</v>
      </c>
      <c r="AB207" s="25">
        <f t="shared" ref="AB207" si="1824">IF(AB208&lt;&gt;"",AB208,IF(AB204=TRUE,AB195,0))</f>
        <v>0</v>
      </c>
      <c r="AC207" s="25">
        <f t="shared" ref="AC207" si="1825">IF(AC208&lt;&gt;"",AC208,IF(AC204=TRUE,AC195,0))</f>
        <v>0</v>
      </c>
      <c r="AD207" s="25">
        <f t="shared" ref="AD207" si="1826">IF(AD208&lt;&gt;"",AD208,IF(AD204=TRUE,AD195,0))</f>
        <v>0</v>
      </c>
      <c r="AE207" s="25">
        <f t="shared" ref="AE207" si="1827">IF(AE208&lt;&gt;"",AE208,IF(AE204=TRUE,AE195,0))</f>
        <v>0</v>
      </c>
      <c r="AF207" s="25">
        <f t="shared" ref="AF207" si="1828">IF(AF208&lt;&gt;"",AF208,IF(AF204=TRUE,AF195,0))</f>
        <v>0</v>
      </c>
      <c r="AG207" s="25">
        <f t="shared" ref="AG207" si="1829">IF(AG208&lt;&gt;"",AG208,IF(AG204=TRUE,AG195,0))</f>
        <v>0</v>
      </c>
      <c r="AH207" s="25">
        <f t="shared" ref="AH207" si="1830">IF(AH208&lt;&gt;"",AH208,IF(AH204=TRUE,AH195,0))</f>
        <v>0</v>
      </c>
      <c r="AI207" s="25">
        <f t="shared" ref="AI207" si="1831">IF(AI208&lt;&gt;"",AI208,IF(AI204=TRUE,AI195,0))</f>
        <v>0</v>
      </c>
      <c r="AJ207" s="25">
        <f t="shared" ref="AJ207" si="1832">IF(AJ208&lt;&gt;"",AJ208,IF(AJ204=TRUE,AJ195,0))</f>
        <v>0</v>
      </c>
      <c r="AK207" s="25">
        <f t="shared" ref="AK207" si="1833">IF(AK208&lt;&gt;"",AK208,IF(AK204=TRUE,AK195,0))</f>
        <v>0</v>
      </c>
      <c r="AL207" s="25">
        <f t="shared" ref="AL207" si="1834">IF(AL208&lt;&gt;"",AL208,IF(AL204=TRUE,AL195,0))</f>
        <v>0</v>
      </c>
      <c r="AM207" s="25">
        <f t="shared" ref="AM207" si="1835">IF(AM208&lt;&gt;"",AM208,IF(AM204=TRUE,AM195,0))</f>
        <v>0</v>
      </c>
      <c r="AN207" s="25">
        <f t="shared" ref="AN207" si="1836">IF(AN208&lt;&gt;"",AN208,IF(AN204=TRUE,AN195,0))</f>
        <v>0</v>
      </c>
      <c r="AO207" s="25">
        <f t="shared" ref="AO207" si="1837">IF(AO208&lt;&gt;"",AO208,IF(AO204=TRUE,AO195,0))</f>
        <v>0</v>
      </c>
      <c r="AP207" s="25">
        <f t="shared" ref="AP207" si="1838">IF(AP208&lt;&gt;"",AP208,IF(AP204=TRUE,AP195,0))</f>
        <v>0</v>
      </c>
    </row>
    <row r="208" spans="1:42" x14ac:dyDescent="0.25">
      <c r="A208" s="27" t="str">
        <f>_xlfn.CONCAT("Spent on ",A191," Override")</f>
        <v>Spent on Gutters Override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</row>
    <row r="210" spans="1:42" ht="18" thickBot="1" x14ac:dyDescent="0.35">
      <c r="A210" s="21" t="str">
        <f>'Inputs &amp; Dashboard'!B15</f>
        <v>Landscaping</v>
      </c>
      <c r="B210" s="4" t="s">
        <v>18</v>
      </c>
      <c r="C210" s="3">
        <v>1</v>
      </c>
      <c r="D210" s="3">
        <v>2</v>
      </c>
      <c r="E210" s="3">
        <v>3</v>
      </c>
      <c r="F210" s="3">
        <v>4</v>
      </c>
      <c r="G210" s="3">
        <v>5</v>
      </c>
      <c r="H210" s="3">
        <v>6</v>
      </c>
      <c r="I210" s="3">
        <v>7</v>
      </c>
      <c r="J210" s="3">
        <v>8</v>
      </c>
      <c r="K210" s="3">
        <v>9</v>
      </c>
      <c r="L210" s="3">
        <v>10</v>
      </c>
      <c r="M210" s="3">
        <v>11</v>
      </c>
      <c r="N210" s="3">
        <v>12</v>
      </c>
      <c r="O210" s="3">
        <v>13</v>
      </c>
      <c r="P210" s="3">
        <v>14</v>
      </c>
      <c r="Q210" s="3">
        <v>15</v>
      </c>
      <c r="R210" s="3">
        <v>16</v>
      </c>
      <c r="S210" s="3">
        <v>17</v>
      </c>
      <c r="T210" s="3">
        <v>18</v>
      </c>
      <c r="U210" s="3">
        <v>19</v>
      </c>
      <c r="V210" s="3">
        <v>20</v>
      </c>
      <c r="W210" s="3">
        <v>21</v>
      </c>
      <c r="X210" s="3">
        <v>22</v>
      </c>
      <c r="Y210" s="3">
        <v>23</v>
      </c>
      <c r="Z210" s="3">
        <v>24</v>
      </c>
      <c r="AA210" s="3">
        <v>25</v>
      </c>
      <c r="AB210" s="3">
        <v>26</v>
      </c>
      <c r="AC210" s="3">
        <v>27</v>
      </c>
      <c r="AD210" s="3">
        <v>28</v>
      </c>
      <c r="AE210" s="3">
        <v>29</v>
      </c>
      <c r="AF210" s="3">
        <v>30</v>
      </c>
      <c r="AG210" s="3">
        <v>31</v>
      </c>
      <c r="AH210" s="3">
        <v>32</v>
      </c>
      <c r="AI210" s="3">
        <v>33</v>
      </c>
      <c r="AJ210" s="3">
        <v>34</v>
      </c>
      <c r="AK210" s="3">
        <v>35</v>
      </c>
      <c r="AL210" s="3">
        <v>36</v>
      </c>
      <c r="AM210" s="3">
        <v>37</v>
      </c>
      <c r="AN210" s="3">
        <v>38</v>
      </c>
      <c r="AO210" s="3">
        <v>39</v>
      </c>
      <c r="AP210" s="3">
        <v>40</v>
      </c>
    </row>
    <row r="211" spans="1:42" ht="15.75" thickTop="1" x14ac:dyDescent="0.25">
      <c r="A211" s="22" t="s">
        <v>19</v>
      </c>
      <c r="C211" s="23">
        <f>IF(C212&lt;&gt;"",C212,0.03)</f>
        <v>0.03</v>
      </c>
      <c r="D211" s="23">
        <f>IF(D212&lt;&gt;"",D212,C211)</f>
        <v>0.03</v>
      </c>
      <c r="E211" s="23">
        <f t="shared" ref="E211" si="1839">IF(E212&lt;&gt;"",E212,D211)</f>
        <v>0.03</v>
      </c>
      <c r="F211" s="23">
        <f t="shared" ref="F211" si="1840">IF(F212&lt;&gt;"",F212,E211)</f>
        <v>0.03</v>
      </c>
      <c r="G211" s="23">
        <f t="shared" ref="G211" si="1841">IF(G212&lt;&gt;"",G212,F211)</f>
        <v>0.03</v>
      </c>
      <c r="H211" s="23">
        <f t="shared" ref="H211" si="1842">IF(H212&lt;&gt;"",H212,G211)</f>
        <v>0.03</v>
      </c>
      <c r="I211" s="23">
        <f t="shared" ref="I211" si="1843">IF(I212&lt;&gt;"",I212,H211)</f>
        <v>0.03</v>
      </c>
      <c r="J211" s="23">
        <f t="shared" ref="J211" si="1844">IF(J212&lt;&gt;"",J212,I211)</f>
        <v>0.03</v>
      </c>
      <c r="K211" s="23">
        <f t="shared" ref="K211" si="1845">IF(K212&lt;&gt;"",K212,J211)</f>
        <v>0.03</v>
      </c>
      <c r="L211" s="23">
        <f t="shared" ref="L211" si="1846">IF(L212&lt;&gt;"",L212,K211)</f>
        <v>0.03</v>
      </c>
      <c r="M211" s="23">
        <f t="shared" ref="M211" si="1847">IF(M212&lt;&gt;"",M212,L211)</f>
        <v>0.03</v>
      </c>
      <c r="N211" s="23">
        <f t="shared" ref="N211" si="1848">IF(N212&lt;&gt;"",N212,M211)</f>
        <v>0.03</v>
      </c>
      <c r="O211" s="23">
        <f t="shared" ref="O211" si="1849">IF(O212&lt;&gt;"",O212,N211)</f>
        <v>0.03</v>
      </c>
      <c r="P211" s="23">
        <f t="shared" ref="P211" si="1850">IF(P212&lt;&gt;"",P212,O211)</f>
        <v>0.03</v>
      </c>
      <c r="Q211" s="23">
        <f t="shared" ref="Q211" si="1851">IF(Q212&lt;&gt;"",Q212,P211)</f>
        <v>0.03</v>
      </c>
      <c r="R211" s="23">
        <f t="shared" ref="R211" si="1852">IF(R212&lt;&gt;"",R212,Q211)</f>
        <v>0.03</v>
      </c>
      <c r="S211" s="23">
        <f t="shared" ref="S211" si="1853">IF(S212&lt;&gt;"",S212,R211)</f>
        <v>0.03</v>
      </c>
      <c r="T211" s="23">
        <f t="shared" ref="T211" si="1854">IF(T212&lt;&gt;"",T212,S211)</f>
        <v>0.03</v>
      </c>
      <c r="U211" s="23">
        <f t="shared" ref="U211" si="1855">IF(U212&lt;&gt;"",U212,T211)</f>
        <v>0.03</v>
      </c>
      <c r="V211" s="23">
        <f t="shared" ref="V211" si="1856">IF(V212&lt;&gt;"",V212,U211)</f>
        <v>0.03</v>
      </c>
      <c r="W211" s="23">
        <f t="shared" ref="W211" si="1857">IF(W212&lt;&gt;"",W212,V211)</f>
        <v>0.03</v>
      </c>
      <c r="X211" s="23">
        <f t="shared" ref="X211" si="1858">IF(X212&lt;&gt;"",X212,W211)</f>
        <v>0.03</v>
      </c>
      <c r="Y211" s="23">
        <f t="shared" ref="Y211" si="1859">IF(Y212&lt;&gt;"",Y212,X211)</f>
        <v>0.03</v>
      </c>
      <c r="Z211" s="23">
        <f t="shared" ref="Z211" si="1860">IF(Z212&lt;&gt;"",Z212,Y211)</f>
        <v>0.03</v>
      </c>
      <c r="AA211" s="23">
        <f t="shared" ref="AA211" si="1861">IF(AA212&lt;&gt;"",AA212,Z211)</f>
        <v>0.03</v>
      </c>
      <c r="AB211" s="23">
        <f t="shared" ref="AB211" si="1862">IF(AB212&lt;&gt;"",AB212,AA211)</f>
        <v>0.03</v>
      </c>
      <c r="AC211" s="23">
        <f t="shared" ref="AC211" si="1863">IF(AC212&lt;&gt;"",AC212,AB211)</f>
        <v>0.03</v>
      </c>
      <c r="AD211" s="23">
        <f t="shared" ref="AD211" si="1864">IF(AD212&lt;&gt;"",AD212,AC211)</f>
        <v>0.03</v>
      </c>
      <c r="AE211" s="23">
        <f t="shared" ref="AE211" si="1865">IF(AE212&lt;&gt;"",AE212,AD211)</f>
        <v>0.03</v>
      </c>
      <c r="AF211" s="23">
        <f t="shared" ref="AF211" si="1866">IF(AF212&lt;&gt;"",AF212,AE211)</f>
        <v>0.03</v>
      </c>
      <c r="AG211" s="23">
        <f t="shared" ref="AG211" si="1867">IF(AG212&lt;&gt;"",AG212,AF211)</f>
        <v>0.03</v>
      </c>
      <c r="AH211" s="23">
        <f t="shared" ref="AH211" si="1868">IF(AH212&lt;&gt;"",AH212,AG211)</f>
        <v>0.03</v>
      </c>
      <c r="AI211" s="23">
        <f t="shared" ref="AI211" si="1869">IF(AI212&lt;&gt;"",AI212,AH211)</f>
        <v>0.03</v>
      </c>
      <c r="AJ211" s="23">
        <f t="shared" ref="AJ211" si="1870">IF(AJ212&lt;&gt;"",AJ212,AI211)</f>
        <v>0.03</v>
      </c>
      <c r="AK211" s="23">
        <f t="shared" ref="AK211" si="1871">IF(AK212&lt;&gt;"",AK212,AJ211)</f>
        <v>0.03</v>
      </c>
      <c r="AL211" s="23">
        <f t="shared" ref="AL211" si="1872">IF(AL212&lt;&gt;"",AL212,AK211)</f>
        <v>0.03</v>
      </c>
      <c r="AM211" s="23">
        <f t="shared" ref="AM211" si="1873">IF(AM212&lt;&gt;"",AM212,AL211)</f>
        <v>0.03</v>
      </c>
      <c r="AN211" s="23">
        <f t="shared" ref="AN211" si="1874">IF(AN212&lt;&gt;"",AN212,AM211)</f>
        <v>0.03</v>
      </c>
      <c r="AO211" s="23">
        <f t="shared" ref="AO211" si="1875">IF(AO212&lt;&gt;"",AO212,AN211)</f>
        <v>0.03</v>
      </c>
      <c r="AP211" s="23">
        <f t="shared" ref="AP211" si="1876">IF(AP212&lt;&gt;"",AP212,AO211)</f>
        <v>0.03</v>
      </c>
    </row>
    <row r="212" spans="1:42" x14ac:dyDescent="0.25">
      <c r="A212" s="24" t="s">
        <v>20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</row>
    <row r="214" spans="1:42" x14ac:dyDescent="0.25">
      <c r="A214" s="22" t="str">
        <f>_xlfn.CONCAT(A210," Cost")</f>
        <v>Landscaping Cost</v>
      </c>
      <c r="C214" s="25">
        <f>IF(C215&lt;&gt;"",C215,'Inputs &amp; Dashboard'!C15)</f>
        <v>2000</v>
      </c>
      <c r="D214" s="25">
        <f>IF(D215&lt;&gt;"",D215,C214*(1+D211))</f>
        <v>2060</v>
      </c>
      <c r="E214" s="25">
        <f t="shared" ref="E214" si="1877">IF(E215&lt;&gt;"",E215,D214*(1+E211))</f>
        <v>2121.8000000000002</v>
      </c>
      <c r="F214" s="25">
        <f t="shared" ref="F214" si="1878">IF(F215&lt;&gt;"",F215,E214*(1+F211))</f>
        <v>2185.4540000000002</v>
      </c>
      <c r="G214" s="25">
        <f t="shared" ref="G214" si="1879">IF(G215&lt;&gt;"",G215,F214*(1+G211))</f>
        <v>2251.0176200000001</v>
      </c>
      <c r="H214" s="25">
        <f t="shared" ref="H214" si="1880">IF(H215&lt;&gt;"",H215,G214*(1+H211))</f>
        <v>2318.5481486000003</v>
      </c>
      <c r="I214" s="25">
        <f t="shared" ref="I214" si="1881">IF(I215&lt;&gt;"",I215,H214*(1+I211))</f>
        <v>2388.1045930580003</v>
      </c>
      <c r="J214" s="25">
        <f t="shared" ref="J214" si="1882">IF(J215&lt;&gt;"",J215,I214*(1+J211))</f>
        <v>2459.7477308497405</v>
      </c>
      <c r="K214" s="25">
        <f t="shared" ref="K214" si="1883">IF(K215&lt;&gt;"",K215,J214*(1+K211))</f>
        <v>2533.5401627752326</v>
      </c>
      <c r="L214" s="25">
        <f t="shared" ref="L214" si="1884">IF(L215&lt;&gt;"",L215,K214*(1+L211))</f>
        <v>2609.5463676584895</v>
      </c>
      <c r="M214" s="25">
        <f t="shared" ref="M214" si="1885">IF(M215&lt;&gt;"",M215,L214*(1+M211))</f>
        <v>2687.8327586882442</v>
      </c>
      <c r="N214" s="25">
        <f t="shared" ref="N214" si="1886">IF(N215&lt;&gt;"",N215,M214*(1+N211))</f>
        <v>2768.4677414488915</v>
      </c>
      <c r="O214" s="25">
        <f t="shared" ref="O214" si="1887">IF(O215&lt;&gt;"",O215,N214*(1+O211))</f>
        <v>2851.5217736923582</v>
      </c>
      <c r="P214" s="25">
        <f t="shared" ref="P214" si="1888">IF(P215&lt;&gt;"",P215,O214*(1+P211))</f>
        <v>2937.0674269031292</v>
      </c>
      <c r="Q214" s="25">
        <f t="shared" ref="Q214" si="1889">IF(Q215&lt;&gt;"",Q215,P214*(1+Q211))</f>
        <v>3025.1794497102233</v>
      </c>
      <c r="R214" s="25">
        <f t="shared" ref="R214" si="1890">IF(R215&lt;&gt;"",R215,Q214*(1+R211))</f>
        <v>3115.9348332015302</v>
      </c>
      <c r="S214" s="25">
        <f t="shared" ref="S214" si="1891">IF(S215&lt;&gt;"",S215,R214*(1+S211))</f>
        <v>3209.412878197576</v>
      </c>
      <c r="T214" s="25">
        <f t="shared" ref="T214" si="1892">IF(T215&lt;&gt;"",T215,S214*(1+T211))</f>
        <v>3305.6952645435035</v>
      </c>
      <c r="U214" s="25">
        <f t="shared" ref="U214" si="1893">IF(U215&lt;&gt;"",U215,T214*(1+U211))</f>
        <v>3404.8661224798088</v>
      </c>
      <c r="V214" s="25">
        <f t="shared" ref="V214" si="1894">IF(V215&lt;&gt;"",V215,U214*(1+V211))</f>
        <v>3507.0121061542031</v>
      </c>
      <c r="W214" s="25">
        <f t="shared" ref="W214" si="1895">IF(W215&lt;&gt;"",W215,V214*(1+W211))</f>
        <v>3612.2224693388293</v>
      </c>
      <c r="X214" s="25">
        <f t="shared" ref="X214" si="1896">IF(X215&lt;&gt;"",X215,W214*(1+X211))</f>
        <v>3720.5891434189944</v>
      </c>
      <c r="Y214" s="25">
        <f t="shared" ref="Y214" si="1897">IF(Y215&lt;&gt;"",Y215,X214*(1+Y211))</f>
        <v>3832.2068177215642</v>
      </c>
      <c r="Z214" s="25">
        <f t="shared" ref="Z214" si="1898">IF(Z215&lt;&gt;"",Z215,Y214*(1+Z211))</f>
        <v>3947.1730222532115</v>
      </c>
      <c r="AA214" s="25">
        <f t="shared" ref="AA214" si="1899">IF(AA215&lt;&gt;"",AA215,Z214*(1+AA211))</f>
        <v>4065.588212920808</v>
      </c>
      <c r="AB214" s="25">
        <f t="shared" ref="AB214" si="1900">IF(AB215&lt;&gt;"",AB215,AA214*(1+AB211))</f>
        <v>4187.5558593084324</v>
      </c>
      <c r="AC214" s="25">
        <f t="shared" ref="AC214" si="1901">IF(AC215&lt;&gt;"",AC215,AB214*(1+AC211))</f>
        <v>4313.1825350876852</v>
      </c>
      <c r="AD214" s="25">
        <f t="shared" ref="AD214" si="1902">IF(AD215&lt;&gt;"",AD215,AC214*(1+AD211))</f>
        <v>4442.5780111403155</v>
      </c>
      <c r="AE214" s="25">
        <f t="shared" ref="AE214" si="1903">IF(AE215&lt;&gt;"",AE215,AD214*(1+AE211))</f>
        <v>4575.8553514745254</v>
      </c>
      <c r="AF214" s="25">
        <f t="shared" ref="AF214" si="1904">IF(AF215&lt;&gt;"",AF215,AE214*(1+AF211))</f>
        <v>4713.1310120187609</v>
      </c>
      <c r="AG214" s="25">
        <f t="shared" ref="AG214" si="1905">IF(AG215&lt;&gt;"",AG215,AF214*(1+AG211))</f>
        <v>4854.5249423793239</v>
      </c>
      <c r="AH214" s="25">
        <f t="shared" ref="AH214" si="1906">IF(AH215&lt;&gt;"",AH215,AG214*(1+AH211))</f>
        <v>5000.1606906507041</v>
      </c>
      <c r="AI214" s="25">
        <f t="shared" ref="AI214" si="1907">IF(AI215&lt;&gt;"",AI215,AH214*(1+AI211))</f>
        <v>5150.1655113702254</v>
      </c>
      <c r="AJ214" s="25">
        <f t="shared" ref="AJ214" si="1908">IF(AJ215&lt;&gt;"",AJ215,AI214*(1+AJ211))</f>
        <v>5304.6704767113324</v>
      </c>
      <c r="AK214" s="25">
        <f t="shared" ref="AK214" si="1909">IF(AK215&lt;&gt;"",AK215,AJ214*(1+AK211))</f>
        <v>5463.8105910126724</v>
      </c>
      <c r="AL214" s="25">
        <f t="shared" ref="AL214" si="1910">IF(AL215&lt;&gt;"",AL215,AK214*(1+AL211))</f>
        <v>5627.7249087430528</v>
      </c>
      <c r="AM214" s="25">
        <f t="shared" ref="AM214" si="1911">IF(AM215&lt;&gt;"",AM215,AL214*(1+AM211))</f>
        <v>5796.5566560053448</v>
      </c>
      <c r="AN214" s="25">
        <f t="shared" ref="AN214" si="1912">IF(AN215&lt;&gt;"",AN215,AM214*(1+AN211))</f>
        <v>5970.4533556855049</v>
      </c>
      <c r="AO214" s="25">
        <f t="shared" ref="AO214" si="1913">IF(AO215&lt;&gt;"",AO215,AN214*(1+AO211))</f>
        <v>6149.5669563560705</v>
      </c>
      <c r="AP214" s="25">
        <f t="shared" ref="AP214" si="1914">IF(AP215&lt;&gt;"",AP215,AO214*(1+AP211))</f>
        <v>6334.0539650467526</v>
      </c>
    </row>
    <row r="215" spans="1:42" x14ac:dyDescent="0.25">
      <c r="A215" s="24" t="str">
        <f>_xlfn.CONCAT(A210, " Cost Override")</f>
        <v>Landscaping Cost Override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</row>
    <row r="217" spans="1:42" x14ac:dyDescent="0.25">
      <c r="A217" s="22" t="str">
        <f>_xlfn.CONCAT(A210," Age in Years")</f>
        <v>Landscaping Age in Years</v>
      </c>
      <c r="C217" s="26">
        <f>IF(C218&lt;&gt;"",C218,IF('Inputs &amp; Dashboard'!E15&gt;=C220,0,'Inputs &amp; Dashboard'!E15))</f>
        <v>0</v>
      </c>
      <c r="D217" s="26">
        <f>IF(D218&lt;&gt;"",D218,IF(C217+1&gt;=D220,0,C217+1))</f>
        <v>1</v>
      </c>
      <c r="E217" s="26">
        <f t="shared" ref="E217" si="1915">IF(E218&lt;&gt;"",E218,IF(D217+1&gt;=E220,0,D217+1))</f>
        <v>2</v>
      </c>
      <c r="F217" s="26">
        <f t="shared" ref="F217" si="1916">IF(F218&lt;&gt;"",F218,IF(E217+1&gt;=F220,0,E217+1))</f>
        <v>3</v>
      </c>
      <c r="G217" s="26">
        <f t="shared" ref="G217" si="1917">IF(G218&lt;&gt;"",G218,IF(F217+1&gt;=G220,0,F217+1))</f>
        <v>4</v>
      </c>
      <c r="H217" s="26">
        <f t="shared" ref="H217" si="1918">IF(H218&lt;&gt;"",H218,IF(G217+1&gt;=H220,0,G217+1))</f>
        <v>5</v>
      </c>
      <c r="I217" s="26">
        <f t="shared" ref="I217" si="1919">IF(I218&lt;&gt;"",I218,IF(H217+1&gt;=I220,0,H217+1))</f>
        <v>6</v>
      </c>
      <c r="J217" s="26">
        <f t="shared" ref="J217" si="1920">IF(J218&lt;&gt;"",J218,IF(I217+1&gt;=J220,0,I217+1))</f>
        <v>0</v>
      </c>
      <c r="K217" s="26">
        <f t="shared" ref="K217" si="1921">IF(K218&lt;&gt;"",K218,IF(J217+1&gt;=K220,0,J217+1))</f>
        <v>1</v>
      </c>
      <c r="L217" s="26">
        <f t="shared" ref="L217" si="1922">IF(L218&lt;&gt;"",L218,IF(K217+1&gt;=L220,0,K217+1))</f>
        <v>2</v>
      </c>
      <c r="M217" s="26">
        <f t="shared" ref="M217" si="1923">IF(M218&lt;&gt;"",M218,IF(L217+1&gt;=M220,0,L217+1))</f>
        <v>3</v>
      </c>
      <c r="N217" s="26">
        <f t="shared" ref="N217" si="1924">IF(N218&lt;&gt;"",N218,IF(M217+1&gt;=N220,0,M217+1))</f>
        <v>4</v>
      </c>
      <c r="O217" s="26">
        <f t="shared" ref="O217" si="1925">IF(O218&lt;&gt;"",O218,IF(N217+1&gt;=O220,0,N217+1))</f>
        <v>5</v>
      </c>
      <c r="P217" s="26">
        <f t="shared" ref="P217" si="1926">IF(P218&lt;&gt;"",P218,IF(O217+1&gt;=P220,0,O217+1))</f>
        <v>6</v>
      </c>
      <c r="Q217" s="26">
        <f t="shared" ref="Q217" si="1927">IF(Q218&lt;&gt;"",Q218,IF(P217+1&gt;=Q220,0,P217+1))</f>
        <v>0</v>
      </c>
      <c r="R217" s="26">
        <f t="shared" ref="R217" si="1928">IF(R218&lt;&gt;"",R218,IF(Q217+1&gt;=R220,0,Q217+1))</f>
        <v>1</v>
      </c>
      <c r="S217" s="26">
        <f t="shared" ref="S217" si="1929">IF(S218&lt;&gt;"",S218,IF(R217+1&gt;=S220,0,R217+1))</f>
        <v>2</v>
      </c>
      <c r="T217" s="26">
        <f t="shared" ref="T217" si="1930">IF(T218&lt;&gt;"",T218,IF(S217+1&gt;=T220,0,S217+1))</f>
        <v>3</v>
      </c>
      <c r="U217" s="26">
        <f t="shared" ref="U217" si="1931">IF(U218&lt;&gt;"",U218,IF(T217+1&gt;=U220,0,T217+1))</f>
        <v>4</v>
      </c>
      <c r="V217" s="26">
        <f t="shared" ref="V217" si="1932">IF(V218&lt;&gt;"",V218,IF(U217+1&gt;=V220,0,U217+1))</f>
        <v>5</v>
      </c>
      <c r="W217" s="26">
        <f t="shared" ref="W217" si="1933">IF(W218&lt;&gt;"",W218,IF(V217+1&gt;=W220,0,V217+1))</f>
        <v>6</v>
      </c>
      <c r="X217" s="26">
        <f t="shared" ref="X217" si="1934">IF(X218&lt;&gt;"",X218,IF(W217+1&gt;=X220,0,W217+1))</f>
        <v>0</v>
      </c>
      <c r="Y217" s="26">
        <f t="shared" ref="Y217" si="1935">IF(Y218&lt;&gt;"",Y218,IF(X217+1&gt;=Y220,0,X217+1))</f>
        <v>1</v>
      </c>
      <c r="Z217" s="26">
        <f t="shared" ref="Z217" si="1936">IF(Z218&lt;&gt;"",Z218,IF(Y217+1&gt;=Z220,0,Y217+1))</f>
        <v>2</v>
      </c>
      <c r="AA217" s="26">
        <f t="shared" ref="AA217" si="1937">IF(AA218&lt;&gt;"",AA218,IF(Z217+1&gt;=AA220,0,Z217+1))</f>
        <v>3</v>
      </c>
      <c r="AB217" s="26">
        <f t="shared" ref="AB217" si="1938">IF(AB218&lt;&gt;"",AB218,IF(AA217+1&gt;=AB220,0,AA217+1))</f>
        <v>4</v>
      </c>
      <c r="AC217" s="26">
        <f t="shared" ref="AC217" si="1939">IF(AC218&lt;&gt;"",AC218,IF(AB217+1&gt;=AC220,0,AB217+1))</f>
        <v>5</v>
      </c>
      <c r="AD217" s="26">
        <f t="shared" ref="AD217" si="1940">IF(AD218&lt;&gt;"",AD218,IF(AC217+1&gt;=AD220,0,AC217+1))</f>
        <v>6</v>
      </c>
      <c r="AE217" s="26">
        <f t="shared" ref="AE217" si="1941">IF(AE218&lt;&gt;"",AE218,IF(AD217+1&gt;=AE220,0,AD217+1))</f>
        <v>0</v>
      </c>
      <c r="AF217" s="26">
        <f t="shared" ref="AF217" si="1942">IF(AF218&lt;&gt;"",AF218,IF(AE217+1&gt;=AF220,0,AE217+1))</f>
        <v>1</v>
      </c>
      <c r="AG217" s="26">
        <f t="shared" ref="AG217" si="1943">IF(AG218&lt;&gt;"",AG218,IF(AF217+1&gt;=AG220,0,AF217+1))</f>
        <v>2</v>
      </c>
      <c r="AH217" s="26">
        <f t="shared" ref="AH217" si="1944">IF(AH218&lt;&gt;"",AH218,IF(AG217+1&gt;=AH220,0,AG217+1))</f>
        <v>3</v>
      </c>
      <c r="AI217" s="26">
        <f t="shared" ref="AI217" si="1945">IF(AI218&lt;&gt;"",AI218,IF(AH217+1&gt;=AI220,0,AH217+1))</f>
        <v>4</v>
      </c>
      <c r="AJ217" s="26">
        <f t="shared" ref="AJ217" si="1946">IF(AJ218&lt;&gt;"",AJ218,IF(AI217+1&gt;=AJ220,0,AI217+1))</f>
        <v>5</v>
      </c>
      <c r="AK217" s="26">
        <f t="shared" ref="AK217" si="1947">IF(AK218&lt;&gt;"",AK218,IF(AJ217+1&gt;=AK220,0,AJ217+1))</f>
        <v>6</v>
      </c>
      <c r="AL217" s="26">
        <f t="shared" ref="AL217" si="1948">IF(AL218&lt;&gt;"",AL218,IF(AK217+1&gt;=AL220,0,AK217+1))</f>
        <v>0</v>
      </c>
      <c r="AM217" s="26">
        <f t="shared" ref="AM217" si="1949">IF(AM218&lt;&gt;"",AM218,IF(AL217+1&gt;=AM220,0,AL217+1))</f>
        <v>1</v>
      </c>
      <c r="AN217" s="26">
        <f t="shared" ref="AN217" si="1950">IF(AN218&lt;&gt;"",AN218,IF(AM217+1&gt;=AN220,0,AM217+1))</f>
        <v>2</v>
      </c>
      <c r="AO217" s="26">
        <f t="shared" ref="AO217" si="1951">IF(AO218&lt;&gt;"",AO218,IF(AN217+1&gt;=AO220,0,AN217+1))</f>
        <v>3</v>
      </c>
      <c r="AP217" s="26">
        <f t="shared" ref="AP217" si="1952">IF(AP218&lt;&gt;"",AP218,IF(AO217+1&gt;=AP220,0,AO217+1))</f>
        <v>4</v>
      </c>
    </row>
    <row r="218" spans="1:42" x14ac:dyDescent="0.25">
      <c r="A218" s="24" t="str">
        <f>_xlfn.CONCAT(A210, " Age in Years Override")</f>
        <v>Landscaping Age in Years Override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</row>
    <row r="220" spans="1:42" x14ac:dyDescent="0.25">
      <c r="A220" s="22" t="str">
        <f>_xlfn.CONCAT(A210," Frequency in Years")</f>
        <v>Landscaping Frequency in Years</v>
      </c>
      <c r="C220" s="26">
        <f>IF(C221&lt;&gt;"",C221,'Inputs &amp; Dashboard'!D15)</f>
        <v>7</v>
      </c>
      <c r="D220" s="26">
        <f>IF(D221&lt;&gt;"",D221,C220)</f>
        <v>7</v>
      </c>
      <c r="E220" s="26">
        <f t="shared" ref="E220" si="1953">IF(E221&lt;&gt;"",E221,D220)</f>
        <v>7</v>
      </c>
      <c r="F220" s="26">
        <f t="shared" ref="F220" si="1954">IF(F221&lt;&gt;"",F221,E220)</f>
        <v>7</v>
      </c>
      <c r="G220" s="26">
        <f t="shared" ref="G220" si="1955">IF(G221&lt;&gt;"",G221,F220)</f>
        <v>7</v>
      </c>
      <c r="H220" s="26">
        <f t="shared" ref="H220" si="1956">IF(H221&lt;&gt;"",H221,G220)</f>
        <v>7</v>
      </c>
      <c r="I220" s="26">
        <f t="shared" ref="I220" si="1957">IF(I221&lt;&gt;"",I221,H220)</f>
        <v>7</v>
      </c>
      <c r="J220" s="26">
        <f t="shared" ref="J220" si="1958">IF(J221&lt;&gt;"",J221,I220)</f>
        <v>7</v>
      </c>
      <c r="K220" s="26">
        <f t="shared" ref="K220" si="1959">IF(K221&lt;&gt;"",K221,J220)</f>
        <v>7</v>
      </c>
      <c r="L220" s="26">
        <f t="shared" ref="L220" si="1960">IF(L221&lt;&gt;"",L221,K220)</f>
        <v>7</v>
      </c>
      <c r="M220" s="26">
        <f t="shared" ref="M220" si="1961">IF(M221&lt;&gt;"",M221,L220)</f>
        <v>7</v>
      </c>
      <c r="N220" s="26">
        <f t="shared" ref="N220" si="1962">IF(N221&lt;&gt;"",N221,M220)</f>
        <v>7</v>
      </c>
      <c r="O220" s="26">
        <f t="shared" ref="O220" si="1963">IF(O221&lt;&gt;"",O221,N220)</f>
        <v>7</v>
      </c>
      <c r="P220" s="26">
        <f t="shared" ref="P220" si="1964">IF(P221&lt;&gt;"",P221,O220)</f>
        <v>7</v>
      </c>
      <c r="Q220" s="26">
        <f t="shared" ref="Q220" si="1965">IF(Q221&lt;&gt;"",Q221,P220)</f>
        <v>7</v>
      </c>
      <c r="R220" s="26">
        <f t="shared" ref="R220" si="1966">IF(R221&lt;&gt;"",R221,Q220)</f>
        <v>7</v>
      </c>
      <c r="S220" s="26">
        <f t="shared" ref="S220" si="1967">IF(S221&lt;&gt;"",S221,R220)</f>
        <v>7</v>
      </c>
      <c r="T220" s="26">
        <f t="shared" ref="T220" si="1968">IF(T221&lt;&gt;"",T221,S220)</f>
        <v>7</v>
      </c>
      <c r="U220" s="26">
        <f t="shared" ref="U220" si="1969">IF(U221&lt;&gt;"",U221,T220)</f>
        <v>7</v>
      </c>
      <c r="V220" s="26">
        <f t="shared" ref="V220" si="1970">IF(V221&lt;&gt;"",V221,U220)</f>
        <v>7</v>
      </c>
      <c r="W220" s="26">
        <f t="shared" ref="W220" si="1971">IF(W221&lt;&gt;"",W221,V220)</f>
        <v>7</v>
      </c>
      <c r="X220" s="26">
        <f t="shared" ref="X220" si="1972">IF(X221&lt;&gt;"",X221,W220)</f>
        <v>7</v>
      </c>
      <c r="Y220" s="26">
        <f t="shared" ref="Y220" si="1973">IF(Y221&lt;&gt;"",Y221,X220)</f>
        <v>7</v>
      </c>
      <c r="Z220" s="26">
        <f t="shared" ref="Z220" si="1974">IF(Z221&lt;&gt;"",Z221,Y220)</f>
        <v>7</v>
      </c>
      <c r="AA220" s="26">
        <f t="shared" ref="AA220" si="1975">IF(AA221&lt;&gt;"",AA221,Z220)</f>
        <v>7</v>
      </c>
      <c r="AB220" s="26">
        <f t="shared" ref="AB220" si="1976">IF(AB221&lt;&gt;"",AB221,AA220)</f>
        <v>7</v>
      </c>
      <c r="AC220" s="26">
        <f t="shared" ref="AC220" si="1977">IF(AC221&lt;&gt;"",AC221,AB220)</f>
        <v>7</v>
      </c>
      <c r="AD220" s="26">
        <f t="shared" ref="AD220" si="1978">IF(AD221&lt;&gt;"",AD221,AC220)</f>
        <v>7</v>
      </c>
      <c r="AE220" s="26">
        <f t="shared" ref="AE220" si="1979">IF(AE221&lt;&gt;"",AE221,AD220)</f>
        <v>7</v>
      </c>
      <c r="AF220" s="26">
        <f t="shared" ref="AF220" si="1980">IF(AF221&lt;&gt;"",AF221,AE220)</f>
        <v>7</v>
      </c>
      <c r="AG220" s="26">
        <f t="shared" ref="AG220" si="1981">IF(AG221&lt;&gt;"",AG221,AF220)</f>
        <v>7</v>
      </c>
      <c r="AH220" s="26">
        <f t="shared" ref="AH220" si="1982">IF(AH221&lt;&gt;"",AH221,AG220)</f>
        <v>7</v>
      </c>
      <c r="AI220" s="26">
        <f t="shared" ref="AI220" si="1983">IF(AI221&lt;&gt;"",AI221,AH220)</f>
        <v>7</v>
      </c>
      <c r="AJ220" s="26">
        <f t="shared" ref="AJ220" si="1984">IF(AJ221&lt;&gt;"",AJ221,AI220)</f>
        <v>7</v>
      </c>
      <c r="AK220" s="26">
        <f t="shared" ref="AK220" si="1985">IF(AK221&lt;&gt;"",AK221,AJ220)</f>
        <v>7</v>
      </c>
      <c r="AL220" s="26">
        <f t="shared" ref="AL220" si="1986">IF(AL221&lt;&gt;"",AL221,AK220)</f>
        <v>7</v>
      </c>
      <c r="AM220" s="26">
        <f t="shared" ref="AM220" si="1987">IF(AM221&lt;&gt;"",AM221,AL220)</f>
        <v>7</v>
      </c>
      <c r="AN220" s="26">
        <f t="shared" ref="AN220" si="1988">IF(AN221&lt;&gt;"",AN221,AM220)</f>
        <v>7</v>
      </c>
      <c r="AO220" s="26">
        <f t="shared" ref="AO220" si="1989">IF(AO221&lt;&gt;"",AO221,AN220)</f>
        <v>7</v>
      </c>
      <c r="AP220" s="26">
        <f t="shared" ref="AP220" si="1990">IF(AP221&lt;&gt;"",AP221,AO220)</f>
        <v>7</v>
      </c>
    </row>
    <row r="221" spans="1:42" x14ac:dyDescent="0.25">
      <c r="A221" s="24" t="str">
        <f>_xlfn.CONCAT(A210, " Frequency in Years Override")</f>
        <v>Landscaping Frequency in Years Override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</row>
    <row r="223" spans="1:42" x14ac:dyDescent="0.25">
      <c r="A223" s="22" t="str">
        <f>_xlfn.CONCAT("Replaced ",A210)</f>
        <v>Replaced Landscaping</v>
      </c>
      <c r="C223" s="2" t="b">
        <f>IF(C224&lt;&gt;"",C224,IF('Inputs &amp; Dashboard'!E15=0,FALSE,IF(Overrides!C217=0,TRUE,FALSE)))</f>
        <v>0</v>
      </c>
      <c r="D223" s="2" t="b">
        <f>IF(D224&lt;&gt;"",D224,IF(Overrides!D217=0,TRUE,FALSE))</f>
        <v>0</v>
      </c>
      <c r="E223" s="2" t="b">
        <f>IF(E224&lt;&gt;"",E224,IF(Overrides!E217=0,TRUE,FALSE))</f>
        <v>0</v>
      </c>
      <c r="F223" s="2" t="b">
        <f>IF(F224&lt;&gt;"",F224,IF(Overrides!F217=0,TRUE,FALSE))</f>
        <v>0</v>
      </c>
      <c r="G223" s="2" t="b">
        <f>IF(G224&lt;&gt;"",G224,IF(Overrides!G217=0,TRUE,FALSE))</f>
        <v>0</v>
      </c>
      <c r="H223" s="2" t="b">
        <f>IF(H224&lt;&gt;"",H224,IF(Overrides!H217=0,TRUE,FALSE))</f>
        <v>0</v>
      </c>
      <c r="I223" s="2" t="b">
        <f>IF(I224&lt;&gt;"",I224,IF(Overrides!I217=0,TRUE,FALSE))</f>
        <v>0</v>
      </c>
      <c r="J223" s="2" t="b">
        <f>IF(J224&lt;&gt;"",J224,IF(Overrides!J217=0,TRUE,FALSE))</f>
        <v>1</v>
      </c>
      <c r="K223" s="2" t="b">
        <f>IF(K224&lt;&gt;"",K224,IF(Overrides!K217=0,TRUE,FALSE))</f>
        <v>0</v>
      </c>
      <c r="L223" s="2" t="b">
        <f>IF(L224&lt;&gt;"",L224,IF(Overrides!L217=0,TRUE,FALSE))</f>
        <v>0</v>
      </c>
      <c r="M223" s="2" t="b">
        <f>IF(M224&lt;&gt;"",M224,IF(Overrides!M217=0,TRUE,FALSE))</f>
        <v>0</v>
      </c>
      <c r="N223" s="2" t="b">
        <f>IF(N224&lt;&gt;"",N224,IF(Overrides!N217=0,TRUE,FALSE))</f>
        <v>0</v>
      </c>
      <c r="O223" s="2" t="b">
        <f>IF(O224&lt;&gt;"",O224,IF(Overrides!O217=0,TRUE,FALSE))</f>
        <v>0</v>
      </c>
      <c r="P223" s="2" t="b">
        <f>IF(P224&lt;&gt;"",P224,IF(Overrides!P217=0,TRUE,FALSE))</f>
        <v>0</v>
      </c>
      <c r="Q223" s="2" t="b">
        <f>IF(Q224&lt;&gt;"",Q224,IF(Overrides!Q217=0,TRUE,FALSE))</f>
        <v>1</v>
      </c>
      <c r="R223" s="2" t="b">
        <f>IF(R224&lt;&gt;"",R224,IF(Overrides!R217=0,TRUE,FALSE))</f>
        <v>0</v>
      </c>
      <c r="S223" s="2" t="b">
        <f>IF(S224&lt;&gt;"",S224,IF(Overrides!S217=0,TRUE,FALSE))</f>
        <v>0</v>
      </c>
      <c r="T223" s="2" t="b">
        <f>IF(T224&lt;&gt;"",T224,IF(Overrides!T217=0,TRUE,FALSE))</f>
        <v>0</v>
      </c>
      <c r="U223" s="2" t="b">
        <f>IF(U224&lt;&gt;"",U224,IF(Overrides!U217=0,TRUE,FALSE))</f>
        <v>0</v>
      </c>
      <c r="V223" s="2" t="b">
        <f>IF(V224&lt;&gt;"",V224,IF(Overrides!V217=0,TRUE,FALSE))</f>
        <v>0</v>
      </c>
      <c r="W223" s="2" t="b">
        <f>IF(W224&lt;&gt;"",W224,IF(Overrides!W217=0,TRUE,FALSE))</f>
        <v>0</v>
      </c>
      <c r="X223" s="2" t="b">
        <f>IF(X224&lt;&gt;"",X224,IF(Overrides!X217=0,TRUE,FALSE))</f>
        <v>1</v>
      </c>
      <c r="Y223" s="2" t="b">
        <f>IF(Y224&lt;&gt;"",Y224,IF(Overrides!Y217=0,TRUE,FALSE))</f>
        <v>0</v>
      </c>
      <c r="Z223" s="2" t="b">
        <f>IF(Z224&lt;&gt;"",Z224,IF(Overrides!Z217=0,TRUE,FALSE))</f>
        <v>0</v>
      </c>
      <c r="AA223" s="2" t="b">
        <f>IF(AA224&lt;&gt;"",AA224,IF(Overrides!AA217=0,TRUE,FALSE))</f>
        <v>0</v>
      </c>
      <c r="AB223" s="2" t="b">
        <f>IF(AB224&lt;&gt;"",AB224,IF(Overrides!AB217=0,TRUE,FALSE))</f>
        <v>0</v>
      </c>
      <c r="AC223" s="2" t="b">
        <f>IF(AC224&lt;&gt;"",AC224,IF(Overrides!AC217=0,TRUE,FALSE))</f>
        <v>0</v>
      </c>
      <c r="AD223" s="2" t="b">
        <f>IF(AD224&lt;&gt;"",AD224,IF(Overrides!AD217=0,TRUE,FALSE))</f>
        <v>0</v>
      </c>
      <c r="AE223" s="2" t="b">
        <f>IF(AE224&lt;&gt;"",AE224,IF(Overrides!AE217=0,TRUE,FALSE))</f>
        <v>1</v>
      </c>
      <c r="AF223" s="2" t="b">
        <f>IF(AF224&lt;&gt;"",AF224,IF(Overrides!AF217=0,TRUE,FALSE))</f>
        <v>0</v>
      </c>
      <c r="AG223" s="2" t="b">
        <f>IF(AG224&lt;&gt;"",AG224,IF(Overrides!AG217=0,TRUE,FALSE))</f>
        <v>0</v>
      </c>
      <c r="AH223" s="2" t="b">
        <f>IF(AH224&lt;&gt;"",AH224,IF(Overrides!AH217=0,TRUE,FALSE))</f>
        <v>0</v>
      </c>
      <c r="AI223" s="2" t="b">
        <f>IF(AI224&lt;&gt;"",AI224,IF(Overrides!AI217=0,TRUE,FALSE))</f>
        <v>0</v>
      </c>
      <c r="AJ223" s="2" t="b">
        <f>IF(AJ224&lt;&gt;"",AJ224,IF(Overrides!AJ217=0,TRUE,FALSE))</f>
        <v>0</v>
      </c>
      <c r="AK223" s="2" t="b">
        <f>IF(AK224&lt;&gt;"",AK224,IF(Overrides!AK217=0,TRUE,FALSE))</f>
        <v>0</v>
      </c>
      <c r="AL223" s="2" t="b">
        <f>IF(AL224&lt;&gt;"",AL224,IF(Overrides!AL217=0,TRUE,FALSE))</f>
        <v>1</v>
      </c>
      <c r="AM223" s="2" t="b">
        <f>IF(AM224&lt;&gt;"",AM224,IF(Overrides!AM217=0,TRUE,FALSE))</f>
        <v>0</v>
      </c>
      <c r="AN223" s="2" t="b">
        <f>IF(AN224&lt;&gt;"",AN224,IF(Overrides!AN217=0,TRUE,FALSE))</f>
        <v>0</v>
      </c>
      <c r="AO223" s="2" t="b">
        <f>IF(AO224&lt;&gt;"",AO224,IF(Overrides!AO217=0,TRUE,FALSE))</f>
        <v>0</v>
      </c>
      <c r="AP223" s="2" t="b">
        <f>IF(AP224&lt;&gt;"",AP224,IF(Overrides!AP217=0,TRUE,FALSE))</f>
        <v>0</v>
      </c>
    </row>
    <row r="224" spans="1:42" x14ac:dyDescent="0.25">
      <c r="A224" s="27" t="str">
        <f>_xlfn.CONCAT("Replaced ",A211," Override")</f>
        <v>Replaced Inflation Rate Override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</row>
    <row r="226" spans="1:42" x14ac:dyDescent="0.25">
      <c r="A226" s="22" t="str">
        <f>_xlfn.CONCAT("Spent on ",A210)</f>
        <v>Spent on Landscaping</v>
      </c>
      <c r="C226" s="25">
        <f>IF(C227&lt;&gt;"",C227,IF(C223=TRUE,C214,0))</f>
        <v>0</v>
      </c>
      <c r="D226" s="25">
        <f t="shared" ref="D226" si="1991">IF(D227&lt;&gt;"",D227,IF(D223=TRUE,D214,0))</f>
        <v>0</v>
      </c>
      <c r="E226" s="25">
        <f t="shared" ref="E226" si="1992">IF(E227&lt;&gt;"",E227,IF(E223=TRUE,E214,0))</f>
        <v>0</v>
      </c>
      <c r="F226" s="25">
        <f t="shared" ref="F226" si="1993">IF(F227&lt;&gt;"",F227,IF(F223=TRUE,F214,0))</f>
        <v>0</v>
      </c>
      <c r="G226" s="25">
        <f t="shared" ref="G226" si="1994">IF(G227&lt;&gt;"",G227,IF(G223=TRUE,G214,0))</f>
        <v>0</v>
      </c>
      <c r="H226" s="25">
        <f t="shared" ref="H226" si="1995">IF(H227&lt;&gt;"",H227,IF(H223=TRUE,H214,0))</f>
        <v>0</v>
      </c>
      <c r="I226" s="25">
        <f t="shared" ref="I226" si="1996">IF(I227&lt;&gt;"",I227,IF(I223=TRUE,I214,0))</f>
        <v>0</v>
      </c>
      <c r="J226" s="25">
        <f t="shared" ref="J226" si="1997">IF(J227&lt;&gt;"",J227,IF(J223=TRUE,J214,0))</f>
        <v>2459.7477308497405</v>
      </c>
      <c r="K226" s="25">
        <f t="shared" ref="K226" si="1998">IF(K227&lt;&gt;"",K227,IF(K223=TRUE,K214,0))</f>
        <v>0</v>
      </c>
      <c r="L226" s="25">
        <f t="shared" ref="L226" si="1999">IF(L227&lt;&gt;"",L227,IF(L223=TRUE,L214,0))</f>
        <v>0</v>
      </c>
      <c r="M226" s="25">
        <f t="shared" ref="M226" si="2000">IF(M227&lt;&gt;"",M227,IF(M223=TRUE,M214,0))</f>
        <v>0</v>
      </c>
      <c r="N226" s="25">
        <f t="shared" ref="N226" si="2001">IF(N227&lt;&gt;"",N227,IF(N223=TRUE,N214,0))</f>
        <v>0</v>
      </c>
      <c r="O226" s="25">
        <f t="shared" ref="O226" si="2002">IF(O227&lt;&gt;"",O227,IF(O223=TRUE,O214,0))</f>
        <v>0</v>
      </c>
      <c r="P226" s="25">
        <f t="shared" ref="P226" si="2003">IF(P227&lt;&gt;"",P227,IF(P223=TRUE,P214,0))</f>
        <v>0</v>
      </c>
      <c r="Q226" s="25">
        <f t="shared" ref="Q226" si="2004">IF(Q227&lt;&gt;"",Q227,IF(Q223=TRUE,Q214,0))</f>
        <v>3025.1794497102233</v>
      </c>
      <c r="R226" s="25">
        <f t="shared" ref="R226" si="2005">IF(R227&lt;&gt;"",R227,IF(R223=TRUE,R214,0))</f>
        <v>0</v>
      </c>
      <c r="S226" s="25">
        <f t="shared" ref="S226" si="2006">IF(S227&lt;&gt;"",S227,IF(S223=TRUE,S214,0))</f>
        <v>0</v>
      </c>
      <c r="T226" s="25">
        <f t="shared" ref="T226" si="2007">IF(T227&lt;&gt;"",T227,IF(T223=TRUE,T214,0))</f>
        <v>0</v>
      </c>
      <c r="U226" s="25">
        <f t="shared" ref="U226" si="2008">IF(U227&lt;&gt;"",U227,IF(U223=TRUE,U214,0))</f>
        <v>0</v>
      </c>
      <c r="V226" s="25">
        <f t="shared" ref="V226" si="2009">IF(V227&lt;&gt;"",V227,IF(V223=TRUE,V214,0))</f>
        <v>0</v>
      </c>
      <c r="W226" s="25">
        <f t="shared" ref="W226" si="2010">IF(W227&lt;&gt;"",W227,IF(W223=TRUE,W214,0))</f>
        <v>0</v>
      </c>
      <c r="X226" s="25">
        <f t="shared" ref="X226" si="2011">IF(X227&lt;&gt;"",X227,IF(X223=TRUE,X214,0))</f>
        <v>3720.5891434189944</v>
      </c>
      <c r="Y226" s="25">
        <f t="shared" ref="Y226" si="2012">IF(Y227&lt;&gt;"",Y227,IF(Y223=TRUE,Y214,0))</f>
        <v>0</v>
      </c>
      <c r="Z226" s="25">
        <f t="shared" ref="Z226" si="2013">IF(Z227&lt;&gt;"",Z227,IF(Z223=TRUE,Z214,0))</f>
        <v>0</v>
      </c>
      <c r="AA226" s="25">
        <f t="shared" ref="AA226" si="2014">IF(AA227&lt;&gt;"",AA227,IF(AA223=TRUE,AA214,0))</f>
        <v>0</v>
      </c>
      <c r="AB226" s="25">
        <f t="shared" ref="AB226" si="2015">IF(AB227&lt;&gt;"",AB227,IF(AB223=TRUE,AB214,0))</f>
        <v>0</v>
      </c>
      <c r="AC226" s="25">
        <f t="shared" ref="AC226" si="2016">IF(AC227&lt;&gt;"",AC227,IF(AC223=TRUE,AC214,0))</f>
        <v>0</v>
      </c>
      <c r="AD226" s="25">
        <f t="shared" ref="AD226" si="2017">IF(AD227&lt;&gt;"",AD227,IF(AD223=TRUE,AD214,0))</f>
        <v>0</v>
      </c>
      <c r="AE226" s="25">
        <f t="shared" ref="AE226" si="2018">IF(AE227&lt;&gt;"",AE227,IF(AE223=TRUE,AE214,0))</f>
        <v>4575.8553514745254</v>
      </c>
      <c r="AF226" s="25">
        <f t="shared" ref="AF226" si="2019">IF(AF227&lt;&gt;"",AF227,IF(AF223=TRUE,AF214,0))</f>
        <v>0</v>
      </c>
      <c r="AG226" s="25">
        <f t="shared" ref="AG226" si="2020">IF(AG227&lt;&gt;"",AG227,IF(AG223=TRUE,AG214,0))</f>
        <v>0</v>
      </c>
      <c r="AH226" s="25">
        <f t="shared" ref="AH226" si="2021">IF(AH227&lt;&gt;"",AH227,IF(AH223=TRUE,AH214,0))</f>
        <v>0</v>
      </c>
      <c r="AI226" s="25">
        <f t="shared" ref="AI226" si="2022">IF(AI227&lt;&gt;"",AI227,IF(AI223=TRUE,AI214,0))</f>
        <v>0</v>
      </c>
      <c r="AJ226" s="25">
        <f t="shared" ref="AJ226" si="2023">IF(AJ227&lt;&gt;"",AJ227,IF(AJ223=TRUE,AJ214,0))</f>
        <v>0</v>
      </c>
      <c r="AK226" s="25">
        <f t="shared" ref="AK226" si="2024">IF(AK227&lt;&gt;"",AK227,IF(AK223=TRUE,AK214,0))</f>
        <v>0</v>
      </c>
      <c r="AL226" s="25">
        <f t="shared" ref="AL226" si="2025">IF(AL227&lt;&gt;"",AL227,IF(AL223=TRUE,AL214,0))</f>
        <v>5627.7249087430528</v>
      </c>
      <c r="AM226" s="25">
        <f t="shared" ref="AM226" si="2026">IF(AM227&lt;&gt;"",AM227,IF(AM223=TRUE,AM214,0))</f>
        <v>0</v>
      </c>
      <c r="AN226" s="25">
        <f t="shared" ref="AN226" si="2027">IF(AN227&lt;&gt;"",AN227,IF(AN223=TRUE,AN214,0))</f>
        <v>0</v>
      </c>
      <c r="AO226" s="25">
        <f t="shared" ref="AO226" si="2028">IF(AO227&lt;&gt;"",AO227,IF(AO223=TRUE,AO214,0))</f>
        <v>0</v>
      </c>
      <c r="AP226" s="25">
        <f t="shared" ref="AP226" si="2029">IF(AP227&lt;&gt;"",AP227,IF(AP223=TRUE,AP214,0))</f>
        <v>0</v>
      </c>
    </row>
    <row r="227" spans="1:42" x14ac:dyDescent="0.25">
      <c r="A227" s="27" t="str">
        <f>_xlfn.CONCAT("Spent on ",A210," Override")</f>
        <v>Spent on Landscaping Override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</row>
    <row r="229" spans="1:42" ht="18" thickBot="1" x14ac:dyDescent="0.35">
      <c r="A229" s="21" t="str">
        <f>'Inputs &amp; Dashboard'!B16</f>
        <v>Fixtures - Electrical</v>
      </c>
      <c r="B229" s="4" t="s">
        <v>18</v>
      </c>
      <c r="C229" s="3">
        <v>1</v>
      </c>
      <c r="D229" s="3">
        <v>2</v>
      </c>
      <c r="E229" s="3">
        <v>3</v>
      </c>
      <c r="F229" s="3">
        <v>4</v>
      </c>
      <c r="G229" s="3">
        <v>5</v>
      </c>
      <c r="H229" s="3">
        <v>6</v>
      </c>
      <c r="I229" s="3">
        <v>7</v>
      </c>
      <c r="J229" s="3">
        <v>8</v>
      </c>
      <c r="K229" s="3">
        <v>9</v>
      </c>
      <c r="L229" s="3">
        <v>10</v>
      </c>
      <c r="M229" s="3">
        <v>11</v>
      </c>
      <c r="N229" s="3">
        <v>12</v>
      </c>
      <c r="O229" s="3">
        <v>13</v>
      </c>
      <c r="P229" s="3">
        <v>14</v>
      </c>
      <c r="Q229" s="3">
        <v>15</v>
      </c>
      <c r="R229" s="3">
        <v>16</v>
      </c>
      <c r="S229" s="3">
        <v>17</v>
      </c>
      <c r="T229" s="3">
        <v>18</v>
      </c>
      <c r="U229" s="3">
        <v>19</v>
      </c>
      <c r="V229" s="3">
        <v>20</v>
      </c>
      <c r="W229" s="3">
        <v>21</v>
      </c>
      <c r="X229" s="3">
        <v>22</v>
      </c>
      <c r="Y229" s="3">
        <v>23</v>
      </c>
      <c r="Z229" s="3">
        <v>24</v>
      </c>
      <c r="AA229" s="3">
        <v>25</v>
      </c>
      <c r="AB229" s="3">
        <v>26</v>
      </c>
      <c r="AC229" s="3">
        <v>27</v>
      </c>
      <c r="AD229" s="3">
        <v>28</v>
      </c>
      <c r="AE229" s="3">
        <v>29</v>
      </c>
      <c r="AF229" s="3">
        <v>30</v>
      </c>
      <c r="AG229" s="3">
        <v>31</v>
      </c>
      <c r="AH229" s="3">
        <v>32</v>
      </c>
      <c r="AI229" s="3">
        <v>33</v>
      </c>
      <c r="AJ229" s="3">
        <v>34</v>
      </c>
      <c r="AK229" s="3">
        <v>35</v>
      </c>
      <c r="AL229" s="3">
        <v>36</v>
      </c>
      <c r="AM229" s="3">
        <v>37</v>
      </c>
      <c r="AN229" s="3">
        <v>38</v>
      </c>
      <c r="AO229" s="3">
        <v>39</v>
      </c>
      <c r="AP229" s="3">
        <v>40</v>
      </c>
    </row>
    <row r="230" spans="1:42" ht="15.75" thickTop="1" x14ac:dyDescent="0.25">
      <c r="A230" s="22" t="s">
        <v>19</v>
      </c>
      <c r="C230" s="23">
        <f>IF(C231&lt;&gt;"",C231,0.03)</f>
        <v>0.03</v>
      </c>
      <c r="D230" s="23">
        <f>IF(D231&lt;&gt;"",D231,C230)</f>
        <v>0.03</v>
      </c>
      <c r="E230" s="23">
        <f t="shared" ref="E230" si="2030">IF(E231&lt;&gt;"",E231,D230)</f>
        <v>0.03</v>
      </c>
      <c r="F230" s="23">
        <f t="shared" ref="F230" si="2031">IF(F231&lt;&gt;"",F231,E230)</f>
        <v>0.03</v>
      </c>
      <c r="G230" s="23">
        <f t="shared" ref="G230" si="2032">IF(G231&lt;&gt;"",G231,F230)</f>
        <v>0.03</v>
      </c>
      <c r="H230" s="23">
        <f t="shared" ref="H230" si="2033">IF(H231&lt;&gt;"",H231,G230)</f>
        <v>0.03</v>
      </c>
      <c r="I230" s="23">
        <f t="shared" ref="I230" si="2034">IF(I231&lt;&gt;"",I231,H230)</f>
        <v>0.03</v>
      </c>
      <c r="J230" s="23">
        <f t="shared" ref="J230" si="2035">IF(J231&lt;&gt;"",J231,I230)</f>
        <v>0.03</v>
      </c>
      <c r="K230" s="23">
        <f t="shared" ref="K230" si="2036">IF(K231&lt;&gt;"",K231,J230)</f>
        <v>0.03</v>
      </c>
      <c r="L230" s="23">
        <f t="shared" ref="L230" si="2037">IF(L231&lt;&gt;"",L231,K230)</f>
        <v>0.03</v>
      </c>
      <c r="M230" s="23">
        <f t="shared" ref="M230" si="2038">IF(M231&lt;&gt;"",M231,L230)</f>
        <v>0.03</v>
      </c>
      <c r="N230" s="23">
        <f t="shared" ref="N230" si="2039">IF(N231&lt;&gt;"",N231,M230)</f>
        <v>0.03</v>
      </c>
      <c r="O230" s="23">
        <f t="shared" ref="O230" si="2040">IF(O231&lt;&gt;"",O231,N230)</f>
        <v>0.03</v>
      </c>
      <c r="P230" s="23">
        <f t="shared" ref="P230" si="2041">IF(P231&lt;&gt;"",P231,O230)</f>
        <v>0.03</v>
      </c>
      <c r="Q230" s="23">
        <f t="shared" ref="Q230" si="2042">IF(Q231&lt;&gt;"",Q231,P230)</f>
        <v>0.03</v>
      </c>
      <c r="R230" s="23">
        <f t="shared" ref="R230" si="2043">IF(R231&lt;&gt;"",R231,Q230)</f>
        <v>0.03</v>
      </c>
      <c r="S230" s="23">
        <f t="shared" ref="S230" si="2044">IF(S231&lt;&gt;"",S231,R230)</f>
        <v>0.03</v>
      </c>
      <c r="T230" s="23">
        <f t="shared" ref="T230" si="2045">IF(T231&lt;&gt;"",T231,S230)</f>
        <v>0.03</v>
      </c>
      <c r="U230" s="23">
        <f t="shared" ref="U230" si="2046">IF(U231&lt;&gt;"",U231,T230)</f>
        <v>0.03</v>
      </c>
      <c r="V230" s="23">
        <f t="shared" ref="V230" si="2047">IF(V231&lt;&gt;"",V231,U230)</f>
        <v>0.03</v>
      </c>
      <c r="W230" s="23">
        <f t="shared" ref="W230" si="2048">IF(W231&lt;&gt;"",W231,V230)</f>
        <v>0.03</v>
      </c>
      <c r="X230" s="23">
        <f t="shared" ref="X230" si="2049">IF(X231&lt;&gt;"",X231,W230)</f>
        <v>0.03</v>
      </c>
      <c r="Y230" s="23">
        <f t="shared" ref="Y230" si="2050">IF(Y231&lt;&gt;"",Y231,X230)</f>
        <v>0.03</v>
      </c>
      <c r="Z230" s="23">
        <f t="shared" ref="Z230" si="2051">IF(Z231&lt;&gt;"",Z231,Y230)</f>
        <v>0.03</v>
      </c>
      <c r="AA230" s="23">
        <f t="shared" ref="AA230" si="2052">IF(AA231&lt;&gt;"",AA231,Z230)</f>
        <v>0.03</v>
      </c>
      <c r="AB230" s="23">
        <f t="shared" ref="AB230" si="2053">IF(AB231&lt;&gt;"",AB231,AA230)</f>
        <v>0.03</v>
      </c>
      <c r="AC230" s="23">
        <f t="shared" ref="AC230" si="2054">IF(AC231&lt;&gt;"",AC231,AB230)</f>
        <v>0.03</v>
      </c>
      <c r="AD230" s="23">
        <f t="shared" ref="AD230" si="2055">IF(AD231&lt;&gt;"",AD231,AC230)</f>
        <v>0.03</v>
      </c>
      <c r="AE230" s="23">
        <f t="shared" ref="AE230" si="2056">IF(AE231&lt;&gt;"",AE231,AD230)</f>
        <v>0.03</v>
      </c>
      <c r="AF230" s="23">
        <f t="shared" ref="AF230" si="2057">IF(AF231&lt;&gt;"",AF231,AE230)</f>
        <v>0.03</v>
      </c>
      <c r="AG230" s="23">
        <f t="shared" ref="AG230" si="2058">IF(AG231&lt;&gt;"",AG231,AF230)</f>
        <v>0.03</v>
      </c>
      <c r="AH230" s="23">
        <f t="shared" ref="AH230" si="2059">IF(AH231&lt;&gt;"",AH231,AG230)</f>
        <v>0.03</v>
      </c>
      <c r="AI230" s="23">
        <f t="shared" ref="AI230" si="2060">IF(AI231&lt;&gt;"",AI231,AH230)</f>
        <v>0.03</v>
      </c>
      <c r="AJ230" s="23">
        <f t="shared" ref="AJ230" si="2061">IF(AJ231&lt;&gt;"",AJ231,AI230)</f>
        <v>0.03</v>
      </c>
      <c r="AK230" s="23">
        <f t="shared" ref="AK230" si="2062">IF(AK231&lt;&gt;"",AK231,AJ230)</f>
        <v>0.03</v>
      </c>
      <c r="AL230" s="23">
        <f t="shared" ref="AL230" si="2063">IF(AL231&lt;&gt;"",AL231,AK230)</f>
        <v>0.03</v>
      </c>
      <c r="AM230" s="23">
        <f t="shared" ref="AM230" si="2064">IF(AM231&lt;&gt;"",AM231,AL230)</f>
        <v>0.03</v>
      </c>
      <c r="AN230" s="23">
        <f t="shared" ref="AN230" si="2065">IF(AN231&lt;&gt;"",AN231,AM230)</f>
        <v>0.03</v>
      </c>
      <c r="AO230" s="23">
        <f t="shared" ref="AO230" si="2066">IF(AO231&lt;&gt;"",AO231,AN230)</f>
        <v>0.03</v>
      </c>
      <c r="AP230" s="23">
        <f t="shared" ref="AP230" si="2067">IF(AP231&lt;&gt;"",AP231,AO230)</f>
        <v>0.03</v>
      </c>
    </row>
    <row r="231" spans="1:42" x14ac:dyDescent="0.25">
      <c r="A231" s="24" t="s">
        <v>20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</row>
    <row r="233" spans="1:42" x14ac:dyDescent="0.25">
      <c r="A233" s="22" t="str">
        <f>_xlfn.CONCAT(A229," Cost")</f>
        <v>Fixtures - Electrical Cost</v>
      </c>
      <c r="C233" s="25">
        <f>IF(C234&lt;&gt;"",C234,'Inputs &amp; Dashboard'!C16)</f>
        <v>1000</v>
      </c>
      <c r="D233" s="25">
        <f>IF(D234&lt;&gt;"",D234,C233*(1+D230))</f>
        <v>1030</v>
      </c>
      <c r="E233" s="25">
        <f t="shared" ref="E233" si="2068">IF(E234&lt;&gt;"",E234,D233*(1+E230))</f>
        <v>1060.9000000000001</v>
      </c>
      <c r="F233" s="25">
        <f t="shared" ref="F233" si="2069">IF(F234&lt;&gt;"",F234,E233*(1+F230))</f>
        <v>1092.7270000000001</v>
      </c>
      <c r="G233" s="25">
        <f t="shared" ref="G233" si="2070">IF(G234&lt;&gt;"",G234,F233*(1+G230))</f>
        <v>1125.50881</v>
      </c>
      <c r="H233" s="25">
        <f t="shared" ref="H233" si="2071">IF(H234&lt;&gt;"",H234,G233*(1+H230))</f>
        <v>1159.2740743000002</v>
      </c>
      <c r="I233" s="25">
        <f t="shared" ref="I233" si="2072">IF(I234&lt;&gt;"",I234,H233*(1+I230))</f>
        <v>1194.0522965290002</v>
      </c>
      <c r="J233" s="25">
        <f t="shared" ref="J233" si="2073">IF(J234&lt;&gt;"",J234,I233*(1+J230))</f>
        <v>1229.8738654248702</v>
      </c>
      <c r="K233" s="25">
        <f t="shared" ref="K233" si="2074">IF(K234&lt;&gt;"",K234,J233*(1+K230))</f>
        <v>1266.7700813876163</v>
      </c>
      <c r="L233" s="25">
        <f t="shared" ref="L233" si="2075">IF(L234&lt;&gt;"",L234,K233*(1+L230))</f>
        <v>1304.7731838292448</v>
      </c>
      <c r="M233" s="25">
        <f t="shared" ref="M233" si="2076">IF(M234&lt;&gt;"",M234,L233*(1+M230))</f>
        <v>1343.9163793441221</v>
      </c>
      <c r="N233" s="25">
        <f t="shared" ref="N233" si="2077">IF(N234&lt;&gt;"",N234,M233*(1+N230))</f>
        <v>1384.2338707244458</v>
      </c>
      <c r="O233" s="25">
        <f t="shared" ref="O233" si="2078">IF(O234&lt;&gt;"",O234,N233*(1+O230))</f>
        <v>1425.7608868461791</v>
      </c>
      <c r="P233" s="25">
        <f t="shared" ref="P233" si="2079">IF(P234&lt;&gt;"",P234,O233*(1+P230))</f>
        <v>1468.5337134515646</v>
      </c>
      <c r="Q233" s="25">
        <f t="shared" ref="Q233" si="2080">IF(Q234&lt;&gt;"",Q234,P233*(1+Q230))</f>
        <v>1512.5897248551116</v>
      </c>
      <c r="R233" s="25">
        <f t="shared" ref="R233" si="2081">IF(R234&lt;&gt;"",R234,Q233*(1+R230))</f>
        <v>1557.9674166007651</v>
      </c>
      <c r="S233" s="25">
        <f t="shared" ref="S233" si="2082">IF(S234&lt;&gt;"",S234,R233*(1+S230))</f>
        <v>1604.706439098788</v>
      </c>
      <c r="T233" s="25">
        <f t="shared" ref="T233" si="2083">IF(T234&lt;&gt;"",T234,S233*(1+T230))</f>
        <v>1652.8476322717518</v>
      </c>
      <c r="U233" s="25">
        <f t="shared" ref="U233" si="2084">IF(U234&lt;&gt;"",U234,T233*(1+U230))</f>
        <v>1702.4330612399044</v>
      </c>
      <c r="V233" s="25">
        <f t="shared" ref="V233" si="2085">IF(V234&lt;&gt;"",V234,U233*(1+V230))</f>
        <v>1753.5060530771016</v>
      </c>
      <c r="W233" s="25">
        <f t="shared" ref="W233" si="2086">IF(W234&lt;&gt;"",W234,V233*(1+W230))</f>
        <v>1806.1112346694147</v>
      </c>
      <c r="X233" s="25">
        <f t="shared" ref="X233" si="2087">IF(X234&lt;&gt;"",X234,W233*(1+X230))</f>
        <v>1860.2945717094972</v>
      </c>
      <c r="Y233" s="25">
        <f t="shared" ref="Y233" si="2088">IF(Y234&lt;&gt;"",Y234,X233*(1+Y230))</f>
        <v>1916.1034088607821</v>
      </c>
      <c r="Z233" s="25">
        <f t="shared" ref="Z233" si="2089">IF(Z234&lt;&gt;"",Z234,Y233*(1+Z230))</f>
        <v>1973.5865111266057</v>
      </c>
      <c r="AA233" s="25">
        <f t="shared" ref="AA233" si="2090">IF(AA234&lt;&gt;"",AA234,Z233*(1+AA230))</f>
        <v>2032.794106460404</v>
      </c>
      <c r="AB233" s="25">
        <f t="shared" ref="AB233" si="2091">IF(AB234&lt;&gt;"",AB234,AA233*(1+AB230))</f>
        <v>2093.7779296542162</v>
      </c>
      <c r="AC233" s="25">
        <f t="shared" ref="AC233" si="2092">IF(AC234&lt;&gt;"",AC234,AB233*(1+AC230))</f>
        <v>2156.5912675438426</v>
      </c>
      <c r="AD233" s="25">
        <f t="shared" ref="AD233" si="2093">IF(AD234&lt;&gt;"",AD234,AC233*(1+AD230))</f>
        <v>2221.2890055701578</v>
      </c>
      <c r="AE233" s="25">
        <f t="shared" ref="AE233" si="2094">IF(AE234&lt;&gt;"",AE234,AD233*(1+AE230))</f>
        <v>2287.9276757372627</v>
      </c>
      <c r="AF233" s="25">
        <f t="shared" ref="AF233" si="2095">IF(AF234&lt;&gt;"",AF234,AE233*(1+AF230))</f>
        <v>2356.5655060093804</v>
      </c>
      <c r="AG233" s="25">
        <f t="shared" ref="AG233" si="2096">IF(AG234&lt;&gt;"",AG234,AF233*(1+AG230))</f>
        <v>2427.2624711896619</v>
      </c>
      <c r="AH233" s="25">
        <f t="shared" ref="AH233" si="2097">IF(AH234&lt;&gt;"",AH234,AG233*(1+AH230))</f>
        <v>2500.080345325352</v>
      </c>
      <c r="AI233" s="25">
        <f t="shared" ref="AI233" si="2098">IF(AI234&lt;&gt;"",AI234,AH233*(1+AI230))</f>
        <v>2575.0827556851127</v>
      </c>
      <c r="AJ233" s="25">
        <f t="shared" ref="AJ233" si="2099">IF(AJ234&lt;&gt;"",AJ234,AI233*(1+AJ230))</f>
        <v>2652.3352383556662</v>
      </c>
      <c r="AK233" s="25">
        <f t="shared" ref="AK233" si="2100">IF(AK234&lt;&gt;"",AK234,AJ233*(1+AK230))</f>
        <v>2731.9052955063362</v>
      </c>
      <c r="AL233" s="25">
        <f t="shared" ref="AL233" si="2101">IF(AL234&lt;&gt;"",AL234,AK233*(1+AL230))</f>
        <v>2813.8624543715264</v>
      </c>
      <c r="AM233" s="25">
        <f t="shared" ref="AM233" si="2102">IF(AM234&lt;&gt;"",AM234,AL233*(1+AM230))</f>
        <v>2898.2783280026724</v>
      </c>
      <c r="AN233" s="25">
        <f t="shared" ref="AN233" si="2103">IF(AN234&lt;&gt;"",AN234,AM233*(1+AN230))</f>
        <v>2985.2266778427525</v>
      </c>
      <c r="AO233" s="25">
        <f t="shared" ref="AO233" si="2104">IF(AO234&lt;&gt;"",AO234,AN233*(1+AO230))</f>
        <v>3074.7834781780352</v>
      </c>
      <c r="AP233" s="25">
        <f t="shared" ref="AP233" si="2105">IF(AP234&lt;&gt;"",AP234,AO233*(1+AP230))</f>
        <v>3167.0269825233763</v>
      </c>
    </row>
    <row r="234" spans="1:42" x14ac:dyDescent="0.25">
      <c r="A234" s="24" t="str">
        <f>_xlfn.CONCAT(A229, " Cost Override")</f>
        <v>Fixtures - Electrical Cost Override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</row>
    <row r="236" spans="1:42" x14ac:dyDescent="0.25">
      <c r="A236" s="22" t="str">
        <f>_xlfn.CONCAT(A229," Age in Years")</f>
        <v>Fixtures - Electrical Age in Years</v>
      </c>
      <c r="C236" s="26">
        <f>IF(C237&lt;&gt;"",C237,IF('Inputs &amp; Dashboard'!E16&gt;=C239,0,'Inputs &amp; Dashboard'!E16))</f>
        <v>0</v>
      </c>
      <c r="D236" s="26">
        <f>IF(D237&lt;&gt;"",D237,IF(C236+1&gt;=D239,0,C236+1))</f>
        <v>1</v>
      </c>
      <c r="E236" s="26">
        <f t="shared" ref="E236" si="2106">IF(E237&lt;&gt;"",E237,IF(D236+1&gt;=E239,0,D236+1))</f>
        <v>2</v>
      </c>
      <c r="F236" s="26">
        <f t="shared" ref="F236" si="2107">IF(F237&lt;&gt;"",F237,IF(E236+1&gt;=F239,0,E236+1))</f>
        <v>3</v>
      </c>
      <c r="G236" s="26">
        <f t="shared" ref="G236" si="2108">IF(G237&lt;&gt;"",G237,IF(F236+1&gt;=G239,0,F236+1))</f>
        <v>4</v>
      </c>
      <c r="H236" s="26">
        <f t="shared" ref="H236" si="2109">IF(H237&lt;&gt;"",H237,IF(G236+1&gt;=H239,0,G236+1))</f>
        <v>5</v>
      </c>
      <c r="I236" s="26">
        <f t="shared" ref="I236" si="2110">IF(I237&lt;&gt;"",I237,IF(H236+1&gt;=I239,0,H236+1))</f>
        <v>6</v>
      </c>
      <c r="J236" s="26">
        <f t="shared" ref="J236" si="2111">IF(J237&lt;&gt;"",J237,IF(I236+1&gt;=J239,0,I236+1))</f>
        <v>7</v>
      </c>
      <c r="K236" s="26">
        <f t="shared" ref="K236" si="2112">IF(K237&lt;&gt;"",K237,IF(J236+1&gt;=K239,0,J236+1))</f>
        <v>8</v>
      </c>
      <c r="L236" s="26">
        <f t="shared" ref="L236" si="2113">IF(L237&lt;&gt;"",L237,IF(K236+1&gt;=L239,0,K236+1))</f>
        <v>9</v>
      </c>
      <c r="M236" s="26">
        <f t="shared" ref="M236" si="2114">IF(M237&lt;&gt;"",M237,IF(L236+1&gt;=M239,0,L236+1))</f>
        <v>0</v>
      </c>
      <c r="N236" s="26">
        <f t="shared" ref="N236" si="2115">IF(N237&lt;&gt;"",N237,IF(M236+1&gt;=N239,0,M236+1))</f>
        <v>1</v>
      </c>
      <c r="O236" s="26">
        <f t="shared" ref="O236" si="2116">IF(O237&lt;&gt;"",O237,IF(N236+1&gt;=O239,0,N236+1))</f>
        <v>2</v>
      </c>
      <c r="P236" s="26">
        <f t="shared" ref="P236" si="2117">IF(P237&lt;&gt;"",P237,IF(O236+1&gt;=P239,0,O236+1))</f>
        <v>3</v>
      </c>
      <c r="Q236" s="26">
        <f t="shared" ref="Q236" si="2118">IF(Q237&lt;&gt;"",Q237,IF(P236+1&gt;=Q239,0,P236+1))</f>
        <v>4</v>
      </c>
      <c r="R236" s="26">
        <f t="shared" ref="R236" si="2119">IF(R237&lt;&gt;"",R237,IF(Q236+1&gt;=R239,0,Q236+1))</f>
        <v>5</v>
      </c>
      <c r="S236" s="26">
        <f t="shared" ref="S236" si="2120">IF(S237&lt;&gt;"",S237,IF(R236+1&gt;=S239,0,R236+1))</f>
        <v>6</v>
      </c>
      <c r="T236" s="26">
        <f t="shared" ref="T236" si="2121">IF(T237&lt;&gt;"",T237,IF(S236+1&gt;=T239,0,S236+1))</f>
        <v>7</v>
      </c>
      <c r="U236" s="26">
        <f t="shared" ref="U236" si="2122">IF(U237&lt;&gt;"",U237,IF(T236+1&gt;=U239,0,T236+1))</f>
        <v>8</v>
      </c>
      <c r="V236" s="26">
        <f t="shared" ref="V236" si="2123">IF(V237&lt;&gt;"",V237,IF(U236+1&gt;=V239,0,U236+1))</f>
        <v>9</v>
      </c>
      <c r="W236" s="26">
        <f t="shared" ref="W236" si="2124">IF(W237&lt;&gt;"",W237,IF(V236+1&gt;=W239,0,V236+1))</f>
        <v>0</v>
      </c>
      <c r="X236" s="26">
        <f t="shared" ref="X236" si="2125">IF(X237&lt;&gt;"",X237,IF(W236+1&gt;=X239,0,W236+1))</f>
        <v>1</v>
      </c>
      <c r="Y236" s="26">
        <f t="shared" ref="Y236" si="2126">IF(Y237&lt;&gt;"",Y237,IF(X236+1&gt;=Y239,0,X236+1))</f>
        <v>2</v>
      </c>
      <c r="Z236" s="26">
        <f t="shared" ref="Z236" si="2127">IF(Z237&lt;&gt;"",Z237,IF(Y236+1&gt;=Z239,0,Y236+1))</f>
        <v>3</v>
      </c>
      <c r="AA236" s="26">
        <f t="shared" ref="AA236" si="2128">IF(AA237&lt;&gt;"",AA237,IF(Z236+1&gt;=AA239,0,Z236+1))</f>
        <v>4</v>
      </c>
      <c r="AB236" s="26">
        <f t="shared" ref="AB236" si="2129">IF(AB237&lt;&gt;"",AB237,IF(AA236+1&gt;=AB239,0,AA236+1))</f>
        <v>5</v>
      </c>
      <c r="AC236" s="26">
        <f t="shared" ref="AC236" si="2130">IF(AC237&lt;&gt;"",AC237,IF(AB236+1&gt;=AC239,0,AB236+1))</f>
        <v>6</v>
      </c>
      <c r="AD236" s="26">
        <f t="shared" ref="AD236" si="2131">IF(AD237&lt;&gt;"",AD237,IF(AC236+1&gt;=AD239,0,AC236+1))</f>
        <v>7</v>
      </c>
      <c r="AE236" s="26">
        <f t="shared" ref="AE236" si="2132">IF(AE237&lt;&gt;"",AE237,IF(AD236+1&gt;=AE239,0,AD236+1))</f>
        <v>8</v>
      </c>
      <c r="AF236" s="26">
        <f t="shared" ref="AF236" si="2133">IF(AF237&lt;&gt;"",AF237,IF(AE236+1&gt;=AF239,0,AE236+1))</f>
        <v>9</v>
      </c>
      <c r="AG236" s="26">
        <f t="shared" ref="AG236" si="2134">IF(AG237&lt;&gt;"",AG237,IF(AF236+1&gt;=AG239,0,AF236+1))</f>
        <v>0</v>
      </c>
      <c r="AH236" s="26">
        <f t="shared" ref="AH236" si="2135">IF(AH237&lt;&gt;"",AH237,IF(AG236+1&gt;=AH239,0,AG236+1))</f>
        <v>1</v>
      </c>
      <c r="AI236" s="26">
        <f t="shared" ref="AI236" si="2136">IF(AI237&lt;&gt;"",AI237,IF(AH236+1&gt;=AI239,0,AH236+1))</f>
        <v>2</v>
      </c>
      <c r="AJ236" s="26">
        <f t="shared" ref="AJ236" si="2137">IF(AJ237&lt;&gt;"",AJ237,IF(AI236+1&gt;=AJ239,0,AI236+1))</f>
        <v>3</v>
      </c>
      <c r="AK236" s="26">
        <f t="shared" ref="AK236" si="2138">IF(AK237&lt;&gt;"",AK237,IF(AJ236+1&gt;=AK239,0,AJ236+1))</f>
        <v>4</v>
      </c>
      <c r="AL236" s="26">
        <f t="shared" ref="AL236" si="2139">IF(AL237&lt;&gt;"",AL237,IF(AK236+1&gt;=AL239,0,AK236+1))</f>
        <v>5</v>
      </c>
      <c r="AM236" s="26">
        <f t="shared" ref="AM236" si="2140">IF(AM237&lt;&gt;"",AM237,IF(AL236+1&gt;=AM239,0,AL236+1))</f>
        <v>6</v>
      </c>
      <c r="AN236" s="26">
        <f t="shared" ref="AN236" si="2141">IF(AN237&lt;&gt;"",AN237,IF(AM236+1&gt;=AN239,0,AM236+1))</f>
        <v>7</v>
      </c>
      <c r="AO236" s="26">
        <f t="shared" ref="AO236" si="2142">IF(AO237&lt;&gt;"",AO237,IF(AN236+1&gt;=AO239,0,AN236+1))</f>
        <v>8</v>
      </c>
      <c r="AP236" s="26">
        <f t="shared" ref="AP236" si="2143">IF(AP237&lt;&gt;"",AP237,IF(AO236+1&gt;=AP239,0,AO236+1))</f>
        <v>9</v>
      </c>
    </row>
    <row r="237" spans="1:42" x14ac:dyDescent="0.25">
      <c r="A237" s="24" t="str">
        <f>_xlfn.CONCAT(A229, " Age in Years Override")</f>
        <v>Fixtures - Electrical Age in Years Override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</row>
    <row r="239" spans="1:42" x14ac:dyDescent="0.25">
      <c r="A239" s="22" t="str">
        <f>_xlfn.CONCAT(A229," Frequency in Years")</f>
        <v>Fixtures - Electrical Frequency in Years</v>
      </c>
      <c r="C239" s="26">
        <f>IF(C240&lt;&gt;"",C240,'Inputs &amp; Dashboard'!D16)</f>
        <v>10</v>
      </c>
      <c r="D239" s="26">
        <f>IF(D240&lt;&gt;"",D240,C239)</f>
        <v>10</v>
      </c>
      <c r="E239" s="26">
        <f t="shared" ref="E239" si="2144">IF(E240&lt;&gt;"",E240,D239)</f>
        <v>10</v>
      </c>
      <c r="F239" s="26">
        <f t="shared" ref="F239" si="2145">IF(F240&lt;&gt;"",F240,E239)</f>
        <v>10</v>
      </c>
      <c r="G239" s="26">
        <f t="shared" ref="G239" si="2146">IF(G240&lt;&gt;"",G240,F239)</f>
        <v>10</v>
      </c>
      <c r="H239" s="26">
        <f t="shared" ref="H239" si="2147">IF(H240&lt;&gt;"",H240,G239)</f>
        <v>10</v>
      </c>
      <c r="I239" s="26">
        <f t="shared" ref="I239" si="2148">IF(I240&lt;&gt;"",I240,H239)</f>
        <v>10</v>
      </c>
      <c r="J239" s="26">
        <f t="shared" ref="J239" si="2149">IF(J240&lt;&gt;"",J240,I239)</f>
        <v>10</v>
      </c>
      <c r="K239" s="26">
        <f t="shared" ref="K239" si="2150">IF(K240&lt;&gt;"",K240,J239)</f>
        <v>10</v>
      </c>
      <c r="L239" s="26">
        <f t="shared" ref="L239" si="2151">IF(L240&lt;&gt;"",L240,K239)</f>
        <v>10</v>
      </c>
      <c r="M239" s="26">
        <f t="shared" ref="M239" si="2152">IF(M240&lt;&gt;"",M240,L239)</f>
        <v>10</v>
      </c>
      <c r="N239" s="26">
        <f t="shared" ref="N239" si="2153">IF(N240&lt;&gt;"",N240,M239)</f>
        <v>10</v>
      </c>
      <c r="O239" s="26">
        <f t="shared" ref="O239" si="2154">IF(O240&lt;&gt;"",O240,N239)</f>
        <v>10</v>
      </c>
      <c r="P239" s="26">
        <f t="shared" ref="P239" si="2155">IF(P240&lt;&gt;"",P240,O239)</f>
        <v>10</v>
      </c>
      <c r="Q239" s="26">
        <f t="shared" ref="Q239" si="2156">IF(Q240&lt;&gt;"",Q240,P239)</f>
        <v>10</v>
      </c>
      <c r="R239" s="26">
        <f t="shared" ref="R239" si="2157">IF(R240&lt;&gt;"",R240,Q239)</f>
        <v>10</v>
      </c>
      <c r="S239" s="26">
        <f t="shared" ref="S239" si="2158">IF(S240&lt;&gt;"",S240,R239)</f>
        <v>10</v>
      </c>
      <c r="T239" s="26">
        <f t="shared" ref="T239" si="2159">IF(T240&lt;&gt;"",T240,S239)</f>
        <v>10</v>
      </c>
      <c r="U239" s="26">
        <f t="shared" ref="U239" si="2160">IF(U240&lt;&gt;"",U240,T239)</f>
        <v>10</v>
      </c>
      <c r="V239" s="26">
        <f t="shared" ref="V239" si="2161">IF(V240&lt;&gt;"",V240,U239)</f>
        <v>10</v>
      </c>
      <c r="W239" s="26">
        <f t="shared" ref="W239" si="2162">IF(W240&lt;&gt;"",W240,V239)</f>
        <v>10</v>
      </c>
      <c r="X239" s="26">
        <f t="shared" ref="X239" si="2163">IF(X240&lt;&gt;"",X240,W239)</f>
        <v>10</v>
      </c>
      <c r="Y239" s="26">
        <f t="shared" ref="Y239" si="2164">IF(Y240&lt;&gt;"",Y240,X239)</f>
        <v>10</v>
      </c>
      <c r="Z239" s="26">
        <f t="shared" ref="Z239" si="2165">IF(Z240&lt;&gt;"",Z240,Y239)</f>
        <v>10</v>
      </c>
      <c r="AA239" s="26">
        <f t="shared" ref="AA239" si="2166">IF(AA240&lt;&gt;"",AA240,Z239)</f>
        <v>10</v>
      </c>
      <c r="AB239" s="26">
        <f t="shared" ref="AB239" si="2167">IF(AB240&lt;&gt;"",AB240,AA239)</f>
        <v>10</v>
      </c>
      <c r="AC239" s="26">
        <f t="shared" ref="AC239" si="2168">IF(AC240&lt;&gt;"",AC240,AB239)</f>
        <v>10</v>
      </c>
      <c r="AD239" s="26">
        <f t="shared" ref="AD239" si="2169">IF(AD240&lt;&gt;"",AD240,AC239)</f>
        <v>10</v>
      </c>
      <c r="AE239" s="26">
        <f t="shared" ref="AE239" si="2170">IF(AE240&lt;&gt;"",AE240,AD239)</f>
        <v>10</v>
      </c>
      <c r="AF239" s="26">
        <f t="shared" ref="AF239" si="2171">IF(AF240&lt;&gt;"",AF240,AE239)</f>
        <v>10</v>
      </c>
      <c r="AG239" s="26">
        <f t="shared" ref="AG239" si="2172">IF(AG240&lt;&gt;"",AG240,AF239)</f>
        <v>10</v>
      </c>
      <c r="AH239" s="26">
        <f t="shared" ref="AH239" si="2173">IF(AH240&lt;&gt;"",AH240,AG239)</f>
        <v>10</v>
      </c>
      <c r="AI239" s="26">
        <f t="shared" ref="AI239" si="2174">IF(AI240&lt;&gt;"",AI240,AH239)</f>
        <v>10</v>
      </c>
      <c r="AJ239" s="26">
        <f t="shared" ref="AJ239" si="2175">IF(AJ240&lt;&gt;"",AJ240,AI239)</f>
        <v>10</v>
      </c>
      <c r="AK239" s="26">
        <f t="shared" ref="AK239" si="2176">IF(AK240&lt;&gt;"",AK240,AJ239)</f>
        <v>10</v>
      </c>
      <c r="AL239" s="26">
        <f t="shared" ref="AL239" si="2177">IF(AL240&lt;&gt;"",AL240,AK239)</f>
        <v>10</v>
      </c>
      <c r="AM239" s="26">
        <f t="shared" ref="AM239" si="2178">IF(AM240&lt;&gt;"",AM240,AL239)</f>
        <v>10</v>
      </c>
      <c r="AN239" s="26">
        <f t="shared" ref="AN239" si="2179">IF(AN240&lt;&gt;"",AN240,AM239)</f>
        <v>10</v>
      </c>
      <c r="AO239" s="26">
        <f t="shared" ref="AO239" si="2180">IF(AO240&lt;&gt;"",AO240,AN239)</f>
        <v>10</v>
      </c>
      <c r="AP239" s="26">
        <f t="shared" ref="AP239" si="2181">IF(AP240&lt;&gt;"",AP240,AO239)</f>
        <v>10</v>
      </c>
    </row>
    <row r="240" spans="1:42" x14ac:dyDescent="0.25">
      <c r="A240" s="24" t="str">
        <f>_xlfn.CONCAT(A229, " Frequency in Years Override")</f>
        <v>Fixtures - Electrical Frequency in Years Override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</row>
    <row r="242" spans="1:42" x14ac:dyDescent="0.25">
      <c r="A242" s="22" t="str">
        <f>_xlfn.CONCAT("Replaced ",A229)</f>
        <v>Replaced Fixtures - Electrical</v>
      </c>
      <c r="C242" s="2" t="b">
        <f>IF(C243&lt;&gt;"",C243,IF('Inputs &amp; Dashboard'!E16=0,FALSE,IF(Overrides!C236=0,TRUE,FALSE)))</f>
        <v>0</v>
      </c>
      <c r="D242" s="2" t="b">
        <f>IF(D243&lt;&gt;"",D243,IF(Overrides!D236=0,TRUE,FALSE))</f>
        <v>0</v>
      </c>
      <c r="E242" s="2" t="b">
        <f>IF(E243&lt;&gt;"",E243,IF(Overrides!E236=0,TRUE,FALSE))</f>
        <v>0</v>
      </c>
      <c r="F242" s="2" t="b">
        <f>IF(F243&lt;&gt;"",F243,IF(Overrides!F236=0,TRUE,FALSE))</f>
        <v>0</v>
      </c>
      <c r="G242" s="2" t="b">
        <f>IF(G243&lt;&gt;"",G243,IF(Overrides!G236=0,TRUE,FALSE))</f>
        <v>0</v>
      </c>
      <c r="H242" s="2" t="b">
        <f>IF(H243&lt;&gt;"",H243,IF(Overrides!H236=0,TRUE,FALSE))</f>
        <v>0</v>
      </c>
      <c r="I242" s="2" t="b">
        <f>IF(I243&lt;&gt;"",I243,IF(Overrides!I236=0,TRUE,FALSE))</f>
        <v>0</v>
      </c>
      <c r="J242" s="2" t="b">
        <f>IF(J243&lt;&gt;"",J243,IF(Overrides!J236=0,TRUE,FALSE))</f>
        <v>0</v>
      </c>
      <c r="K242" s="2" t="b">
        <f>IF(K243&lt;&gt;"",K243,IF(Overrides!K236=0,TRUE,FALSE))</f>
        <v>0</v>
      </c>
      <c r="L242" s="2" t="b">
        <f>IF(L243&lt;&gt;"",L243,IF(Overrides!L236=0,TRUE,FALSE))</f>
        <v>0</v>
      </c>
      <c r="M242" s="2" t="b">
        <f>IF(M243&lt;&gt;"",M243,IF(Overrides!M236=0,TRUE,FALSE))</f>
        <v>1</v>
      </c>
      <c r="N242" s="2" t="b">
        <f>IF(N243&lt;&gt;"",N243,IF(Overrides!N236=0,TRUE,FALSE))</f>
        <v>0</v>
      </c>
      <c r="O242" s="2" t="b">
        <f>IF(O243&lt;&gt;"",O243,IF(Overrides!O236=0,TRUE,FALSE))</f>
        <v>0</v>
      </c>
      <c r="P242" s="2" t="b">
        <f>IF(P243&lt;&gt;"",P243,IF(Overrides!P236=0,TRUE,FALSE))</f>
        <v>0</v>
      </c>
      <c r="Q242" s="2" t="b">
        <f>IF(Q243&lt;&gt;"",Q243,IF(Overrides!Q236=0,TRUE,FALSE))</f>
        <v>0</v>
      </c>
      <c r="R242" s="2" t="b">
        <f>IF(R243&lt;&gt;"",R243,IF(Overrides!R236=0,TRUE,FALSE))</f>
        <v>0</v>
      </c>
      <c r="S242" s="2" t="b">
        <f>IF(S243&lt;&gt;"",S243,IF(Overrides!S236=0,TRUE,FALSE))</f>
        <v>0</v>
      </c>
      <c r="T242" s="2" t="b">
        <f>IF(T243&lt;&gt;"",T243,IF(Overrides!T236=0,TRUE,FALSE))</f>
        <v>0</v>
      </c>
      <c r="U242" s="2" t="b">
        <f>IF(U243&lt;&gt;"",U243,IF(Overrides!U236=0,TRUE,FALSE))</f>
        <v>0</v>
      </c>
      <c r="V242" s="2" t="b">
        <f>IF(V243&lt;&gt;"",V243,IF(Overrides!V236=0,TRUE,FALSE))</f>
        <v>0</v>
      </c>
      <c r="W242" s="2" t="b">
        <f>IF(W243&lt;&gt;"",W243,IF(Overrides!W236=0,TRUE,FALSE))</f>
        <v>1</v>
      </c>
      <c r="X242" s="2" t="b">
        <f>IF(X243&lt;&gt;"",X243,IF(Overrides!X236=0,TRUE,FALSE))</f>
        <v>0</v>
      </c>
      <c r="Y242" s="2" t="b">
        <f>IF(Y243&lt;&gt;"",Y243,IF(Overrides!Y236=0,TRUE,FALSE))</f>
        <v>0</v>
      </c>
      <c r="Z242" s="2" t="b">
        <f>IF(Z243&lt;&gt;"",Z243,IF(Overrides!Z236=0,TRUE,FALSE))</f>
        <v>0</v>
      </c>
      <c r="AA242" s="2" t="b">
        <f>IF(AA243&lt;&gt;"",AA243,IF(Overrides!AA236=0,TRUE,FALSE))</f>
        <v>0</v>
      </c>
      <c r="AB242" s="2" t="b">
        <f>IF(AB243&lt;&gt;"",AB243,IF(Overrides!AB236=0,TRUE,FALSE))</f>
        <v>0</v>
      </c>
      <c r="AC242" s="2" t="b">
        <f>IF(AC243&lt;&gt;"",AC243,IF(Overrides!AC236=0,TRUE,FALSE))</f>
        <v>0</v>
      </c>
      <c r="AD242" s="2" t="b">
        <f>IF(AD243&lt;&gt;"",AD243,IF(Overrides!AD236=0,TRUE,FALSE))</f>
        <v>0</v>
      </c>
      <c r="AE242" s="2" t="b">
        <f>IF(AE243&lt;&gt;"",AE243,IF(Overrides!AE236=0,TRUE,FALSE))</f>
        <v>0</v>
      </c>
      <c r="AF242" s="2" t="b">
        <f>IF(AF243&lt;&gt;"",AF243,IF(Overrides!AF236=0,TRUE,FALSE))</f>
        <v>0</v>
      </c>
      <c r="AG242" s="2" t="b">
        <f>IF(AG243&lt;&gt;"",AG243,IF(Overrides!AG236=0,TRUE,FALSE))</f>
        <v>1</v>
      </c>
      <c r="AH242" s="2" t="b">
        <f>IF(AH243&lt;&gt;"",AH243,IF(Overrides!AH236=0,TRUE,FALSE))</f>
        <v>0</v>
      </c>
      <c r="AI242" s="2" t="b">
        <f>IF(AI243&lt;&gt;"",AI243,IF(Overrides!AI236=0,TRUE,FALSE))</f>
        <v>0</v>
      </c>
      <c r="AJ242" s="2" t="b">
        <f>IF(AJ243&lt;&gt;"",AJ243,IF(Overrides!AJ236=0,TRUE,FALSE))</f>
        <v>0</v>
      </c>
      <c r="AK242" s="2" t="b">
        <f>IF(AK243&lt;&gt;"",AK243,IF(Overrides!AK236=0,TRUE,FALSE))</f>
        <v>0</v>
      </c>
      <c r="AL242" s="2" t="b">
        <f>IF(AL243&lt;&gt;"",AL243,IF(Overrides!AL236=0,TRUE,FALSE))</f>
        <v>0</v>
      </c>
      <c r="AM242" s="2" t="b">
        <f>IF(AM243&lt;&gt;"",AM243,IF(Overrides!AM236=0,TRUE,FALSE))</f>
        <v>0</v>
      </c>
      <c r="AN242" s="2" t="b">
        <f>IF(AN243&lt;&gt;"",AN243,IF(Overrides!AN236=0,TRUE,FALSE))</f>
        <v>0</v>
      </c>
      <c r="AO242" s="2" t="b">
        <f>IF(AO243&lt;&gt;"",AO243,IF(Overrides!AO236=0,TRUE,FALSE))</f>
        <v>0</v>
      </c>
      <c r="AP242" s="2" t="b">
        <f>IF(AP243&lt;&gt;"",AP243,IF(Overrides!AP236=0,TRUE,FALSE))</f>
        <v>0</v>
      </c>
    </row>
    <row r="243" spans="1:42" x14ac:dyDescent="0.25">
      <c r="A243" s="27" t="str">
        <f>_xlfn.CONCAT("Replaced ",A230," Override")</f>
        <v>Replaced Inflation Rate Override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</row>
    <row r="245" spans="1:42" x14ac:dyDescent="0.25">
      <c r="A245" s="22" t="str">
        <f>_xlfn.CONCAT("Spent on ",A229)</f>
        <v>Spent on Fixtures - Electrical</v>
      </c>
      <c r="C245" s="25">
        <f>IF(C246&lt;&gt;"",C246,IF(C242=TRUE,C233,0))</f>
        <v>0</v>
      </c>
      <c r="D245" s="25">
        <f t="shared" ref="D245" si="2182">IF(D246&lt;&gt;"",D246,IF(D242=TRUE,D233,0))</f>
        <v>0</v>
      </c>
      <c r="E245" s="25">
        <f t="shared" ref="E245" si="2183">IF(E246&lt;&gt;"",E246,IF(E242=TRUE,E233,0))</f>
        <v>0</v>
      </c>
      <c r="F245" s="25">
        <f t="shared" ref="F245" si="2184">IF(F246&lt;&gt;"",F246,IF(F242=TRUE,F233,0))</f>
        <v>0</v>
      </c>
      <c r="G245" s="25">
        <f t="shared" ref="G245" si="2185">IF(G246&lt;&gt;"",G246,IF(G242=TRUE,G233,0))</f>
        <v>0</v>
      </c>
      <c r="H245" s="25">
        <f t="shared" ref="H245" si="2186">IF(H246&lt;&gt;"",H246,IF(H242=TRUE,H233,0))</f>
        <v>0</v>
      </c>
      <c r="I245" s="25">
        <f t="shared" ref="I245" si="2187">IF(I246&lt;&gt;"",I246,IF(I242=TRUE,I233,0))</f>
        <v>0</v>
      </c>
      <c r="J245" s="25">
        <f t="shared" ref="J245" si="2188">IF(J246&lt;&gt;"",J246,IF(J242=TRUE,J233,0))</f>
        <v>0</v>
      </c>
      <c r="K245" s="25">
        <f t="shared" ref="K245" si="2189">IF(K246&lt;&gt;"",K246,IF(K242=TRUE,K233,0))</f>
        <v>0</v>
      </c>
      <c r="L245" s="25">
        <f t="shared" ref="L245" si="2190">IF(L246&lt;&gt;"",L246,IF(L242=TRUE,L233,0))</f>
        <v>0</v>
      </c>
      <c r="M245" s="25">
        <f t="shared" ref="M245" si="2191">IF(M246&lt;&gt;"",M246,IF(M242=TRUE,M233,0))</f>
        <v>1343.9163793441221</v>
      </c>
      <c r="N245" s="25">
        <f t="shared" ref="N245" si="2192">IF(N246&lt;&gt;"",N246,IF(N242=TRUE,N233,0))</f>
        <v>0</v>
      </c>
      <c r="O245" s="25">
        <f t="shared" ref="O245" si="2193">IF(O246&lt;&gt;"",O246,IF(O242=TRUE,O233,0))</f>
        <v>0</v>
      </c>
      <c r="P245" s="25">
        <f t="shared" ref="P245" si="2194">IF(P246&lt;&gt;"",P246,IF(P242=TRUE,P233,0))</f>
        <v>0</v>
      </c>
      <c r="Q245" s="25">
        <f t="shared" ref="Q245" si="2195">IF(Q246&lt;&gt;"",Q246,IF(Q242=TRUE,Q233,0))</f>
        <v>0</v>
      </c>
      <c r="R245" s="25">
        <f t="shared" ref="R245" si="2196">IF(R246&lt;&gt;"",R246,IF(R242=TRUE,R233,0))</f>
        <v>0</v>
      </c>
      <c r="S245" s="25">
        <f t="shared" ref="S245" si="2197">IF(S246&lt;&gt;"",S246,IF(S242=TRUE,S233,0))</f>
        <v>0</v>
      </c>
      <c r="T245" s="25">
        <f t="shared" ref="T245" si="2198">IF(T246&lt;&gt;"",T246,IF(T242=TRUE,T233,0))</f>
        <v>0</v>
      </c>
      <c r="U245" s="25">
        <f t="shared" ref="U245" si="2199">IF(U246&lt;&gt;"",U246,IF(U242=TRUE,U233,0))</f>
        <v>0</v>
      </c>
      <c r="V245" s="25">
        <f t="shared" ref="V245" si="2200">IF(V246&lt;&gt;"",V246,IF(V242=TRUE,V233,0))</f>
        <v>0</v>
      </c>
      <c r="W245" s="25">
        <f t="shared" ref="W245" si="2201">IF(W246&lt;&gt;"",W246,IF(W242=TRUE,W233,0))</f>
        <v>1806.1112346694147</v>
      </c>
      <c r="X245" s="25">
        <f t="shared" ref="X245" si="2202">IF(X246&lt;&gt;"",X246,IF(X242=TRUE,X233,0))</f>
        <v>0</v>
      </c>
      <c r="Y245" s="25">
        <f t="shared" ref="Y245" si="2203">IF(Y246&lt;&gt;"",Y246,IF(Y242=TRUE,Y233,0))</f>
        <v>0</v>
      </c>
      <c r="Z245" s="25">
        <f t="shared" ref="Z245" si="2204">IF(Z246&lt;&gt;"",Z246,IF(Z242=TRUE,Z233,0))</f>
        <v>0</v>
      </c>
      <c r="AA245" s="25">
        <f t="shared" ref="AA245" si="2205">IF(AA246&lt;&gt;"",AA246,IF(AA242=TRUE,AA233,0))</f>
        <v>0</v>
      </c>
      <c r="AB245" s="25">
        <f t="shared" ref="AB245" si="2206">IF(AB246&lt;&gt;"",AB246,IF(AB242=TRUE,AB233,0))</f>
        <v>0</v>
      </c>
      <c r="AC245" s="25">
        <f t="shared" ref="AC245" si="2207">IF(AC246&lt;&gt;"",AC246,IF(AC242=TRUE,AC233,0))</f>
        <v>0</v>
      </c>
      <c r="AD245" s="25">
        <f t="shared" ref="AD245" si="2208">IF(AD246&lt;&gt;"",AD246,IF(AD242=TRUE,AD233,0))</f>
        <v>0</v>
      </c>
      <c r="AE245" s="25">
        <f t="shared" ref="AE245" si="2209">IF(AE246&lt;&gt;"",AE246,IF(AE242=TRUE,AE233,0))</f>
        <v>0</v>
      </c>
      <c r="AF245" s="25">
        <f t="shared" ref="AF245" si="2210">IF(AF246&lt;&gt;"",AF246,IF(AF242=TRUE,AF233,0))</f>
        <v>0</v>
      </c>
      <c r="AG245" s="25">
        <f t="shared" ref="AG245" si="2211">IF(AG246&lt;&gt;"",AG246,IF(AG242=TRUE,AG233,0))</f>
        <v>2427.2624711896619</v>
      </c>
      <c r="AH245" s="25">
        <f t="shared" ref="AH245" si="2212">IF(AH246&lt;&gt;"",AH246,IF(AH242=TRUE,AH233,0))</f>
        <v>0</v>
      </c>
      <c r="AI245" s="25">
        <f t="shared" ref="AI245" si="2213">IF(AI246&lt;&gt;"",AI246,IF(AI242=TRUE,AI233,0))</f>
        <v>0</v>
      </c>
      <c r="AJ245" s="25">
        <f t="shared" ref="AJ245" si="2214">IF(AJ246&lt;&gt;"",AJ246,IF(AJ242=TRUE,AJ233,0))</f>
        <v>0</v>
      </c>
      <c r="AK245" s="25">
        <f t="shared" ref="AK245" si="2215">IF(AK246&lt;&gt;"",AK246,IF(AK242=TRUE,AK233,0))</f>
        <v>0</v>
      </c>
      <c r="AL245" s="25">
        <f t="shared" ref="AL245" si="2216">IF(AL246&lt;&gt;"",AL246,IF(AL242=TRUE,AL233,0))</f>
        <v>0</v>
      </c>
      <c r="AM245" s="25">
        <f t="shared" ref="AM245" si="2217">IF(AM246&lt;&gt;"",AM246,IF(AM242=TRUE,AM233,0))</f>
        <v>0</v>
      </c>
      <c r="AN245" s="25">
        <f t="shared" ref="AN245" si="2218">IF(AN246&lt;&gt;"",AN246,IF(AN242=TRUE,AN233,0))</f>
        <v>0</v>
      </c>
      <c r="AO245" s="25">
        <f t="shared" ref="AO245" si="2219">IF(AO246&lt;&gt;"",AO246,IF(AO242=TRUE,AO233,0))</f>
        <v>0</v>
      </c>
      <c r="AP245" s="25">
        <f t="shared" ref="AP245" si="2220">IF(AP246&lt;&gt;"",AP246,IF(AP242=TRUE,AP233,0))</f>
        <v>0</v>
      </c>
    </row>
    <row r="246" spans="1:42" x14ac:dyDescent="0.25">
      <c r="A246" s="27" t="str">
        <f>_xlfn.CONCAT("Spent on ",A229," Override")</f>
        <v>Spent on Fixtures - Electrical Override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</row>
    <row r="248" spans="1:42" ht="18" thickBot="1" x14ac:dyDescent="0.35">
      <c r="A248" s="21" t="str">
        <f>'Inputs &amp; Dashboard'!B17</f>
        <v>Fixtures - Plumbing</v>
      </c>
      <c r="B248" s="4" t="s">
        <v>18</v>
      </c>
      <c r="C248" s="3">
        <v>1</v>
      </c>
      <c r="D248" s="3">
        <v>2</v>
      </c>
      <c r="E248" s="3">
        <v>3</v>
      </c>
      <c r="F248" s="3">
        <v>4</v>
      </c>
      <c r="G248" s="3">
        <v>5</v>
      </c>
      <c r="H248" s="3">
        <v>6</v>
      </c>
      <c r="I248" s="3">
        <v>7</v>
      </c>
      <c r="J248" s="3">
        <v>8</v>
      </c>
      <c r="K248" s="3">
        <v>9</v>
      </c>
      <c r="L248" s="3">
        <v>10</v>
      </c>
      <c r="M248" s="3">
        <v>11</v>
      </c>
      <c r="N248" s="3">
        <v>12</v>
      </c>
      <c r="O248" s="3">
        <v>13</v>
      </c>
      <c r="P248" s="3">
        <v>14</v>
      </c>
      <c r="Q248" s="3">
        <v>15</v>
      </c>
      <c r="R248" s="3">
        <v>16</v>
      </c>
      <c r="S248" s="3">
        <v>17</v>
      </c>
      <c r="T248" s="3">
        <v>18</v>
      </c>
      <c r="U248" s="3">
        <v>19</v>
      </c>
      <c r="V248" s="3">
        <v>20</v>
      </c>
      <c r="W248" s="3">
        <v>21</v>
      </c>
      <c r="X248" s="3">
        <v>22</v>
      </c>
      <c r="Y248" s="3">
        <v>23</v>
      </c>
      <c r="Z248" s="3">
        <v>24</v>
      </c>
      <c r="AA248" s="3">
        <v>25</v>
      </c>
      <c r="AB248" s="3">
        <v>26</v>
      </c>
      <c r="AC248" s="3">
        <v>27</v>
      </c>
      <c r="AD248" s="3">
        <v>28</v>
      </c>
      <c r="AE248" s="3">
        <v>29</v>
      </c>
      <c r="AF248" s="3">
        <v>30</v>
      </c>
      <c r="AG248" s="3">
        <v>31</v>
      </c>
      <c r="AH248" s="3">
        <v>32</v>
      </c>
      <c r="AI248" s="3">
        <v>33</v>
      </c>
      <c r="AJ248" s="3">
        <v>34</v>
      </c>
      <c r="AK248" s="3">
        <v>35</v>
      </c>
      <c r="AL248" s="3">
        <v>36</v>
      </c>
      <c r="AM248" s="3">
        <v>37</v>
      </c>
      <c r="AN248" s="3">
        <v>38</v>
      </c>
      <c r="AO248" s="3">
        <v>39</v>
      </c>
      <c r="AP248" s="3">
        <v>40</v>
      </c>
    </row>
    <row r="249" spans="1:42" ht="15.75" thickTop="1" x14ac:dyDescent="0.25">
      <c r="A249" s="22" t="s">
        <v>19</v>
      </c>
      <c r="C249" s="23">
        <f>IF(C250&lt;&gt;"",C250,0.03)</f>
        <v>0.03</v>
      </c>
      <c r="D249" s="23">
        <f>IF(D250&lt;&gt;"",D250,C249)</f>
        <v>0.03</v>
      </c>
      <c r="E249" s="23">
        <f t="shared" ref="E249" si="2221">IF(E250&lt;&gt;"",E250,D249)</f>
        <v>0.03</v>
      </c>
      <c r="F249" s="23">
        <f t="shared" ref="F249" si="2222">IF(F250&lt;&gt;"",F250,E249)</f>
        <v>0.03</v>
      </c>
      <c r="G249" s="23">
        <f t="shared" ref="G249" si="2223">IF(G250&lt;&gt;"",G250,F249)</f>
        <v>0.03</v>
      </c>
      <c r="H249" s="23">
        <f t="shared" ref="H249" si="2224">IF(H250&lt;&gt;"",H250,G249)</f>
        <v>0.03</v>
      </c>
      <c r="I249" s="23">
        <f t="shared" ref="I249" si="2225">IF(I250&lt;&gt;"",I250,H249)</f>
        <v>0.03</v>
      </c>
      <c r="J249" s="23">
        <f t="shared" ref="J249" si="2226">IF(J250&lt;&gt;"",J250,I249)</f>
        <v>0.03</v>
      </c>
      <c r="K249" s="23">
        <f t="shared" ref="K249" si="2227">IF(K250&lt;&gt;"",K250,J249)</f>
        <v>0.03</v>
      </c>
      <c r="L249" s="23">
        <f t="shared" ref="L249" si="2228">IF(L250&lt;&gt;"",L250,K249)</f>
        <v>0.03</v>
      </c>
      <c r="M249" s="23">
        <f t="shared" ref="M249" si="2229">IF(M250&lt;&gt;"",M250,L249)</f>
        <v>0.03</v>
      </c>
      <c r="N249" s="23">
        <f t="shared" ref="N249" si="2230">IF(N250&lt;&gt;"",N250,M249)</f>
        <v>0.03</v>
      </c>
      <c r="O249" s="23">
        <f t="shared" ref="O249" si="2231">IF(O250&lt;&gt;"",O250,N249)</f>
        <v>0.03</v>
      </c>
      <c r="P249" s="23">
        <f t="shared" ref="P249" si="2232">IF(P250&lt;&gt;"",P250,O249)</f>
        <v>0.03</v>
      </c>
      <c r="Q249" s="23">
        <f t="shared" ref="Q249" si="2233">IF(Q250&lt;&gt;"",Q250,P249)</f>
        <v>0.03</v>
      </c>
      <c r="R249" s="23">
        <f t="shared" ref="R249" si="2234">IF(R250&lt;&gt;"",R250,Q249)</f>
        <v>0.03</v>
      </c>
      <c r="S249" s="23">
        <f t="shared" ref="S249" si="2235">IF(S250&lt;&gt;"",S250,R249)</f>
        <v>0.03</v>
      </c>
      <c r="T249" s="23">
        <f t="shared" ref="T249" si="2236">IF(T250&lt;&gt;"",T250,S249)</f>
        <v>0.03</v>
      </c>
      <c r="U249" s="23">
        <f t="shared" ref="U249" si="2237">IF(U250&lt;&gt;"",U250,T249)</f>
        <v>0.03</v>
      </c>
      <c r="V249" s="23">
        <f t="shared" ref="V249" si="2238">IF(V250&lt;&gt;"",V250,U249)</f>
        <v>0.03</v>
      </c>
      <c r="W249" s="23">
        <f t="shared" ref="W249" si="2239">IF(W250&lt;&gt;"",W250,V249)</f>
        <v>0.03</v>
      </c>
      <c r="X249" s="23">
        <f t="shared" ref="X249" si="2240">IF(X250&lt;&gt;"",X250,W249)</f>
        <v>0.03</v>
      </c>
      <c r="Y249" s="23">
        <f t="shared" ref="Y249" si="2241">IF(Y250&lt;&gt;"",Y250,X249)</f>
        <v>0.03</v>
      </c>
      <c r="Z249" s="23">
        <f t="shared" ref="Z249" si="2242">IF(Z250&lt;&gt;"",Z250,Y249)</f>
        <v>0.03</v>
      </c>
      <c r="AA249" s="23">
        <f t="shared" ref="AA249" si="2243">IF(AA250&lt;&gt;"",AA250,Z249)</f>
        <v>0.03</v>
      </c>
      <c r="AB249" s="23">
        <f t="shared" ref="AB249" si="2244">IF(AB250&lt;&gt;"",AB250,AA249)</f>
        <v>0.03</v>
      </c>
      <c r="AC249" s="23">
        <f t="shared" ref="AC249" si="2245">IF(AC250&lt;&gt;"",AC250,AB249)</f>
        <v>0.03</v>
      </c>
      <c r="AD249" s="23">
        <f t="shared" ref="AD249" si="2246">IF(AD250&lt;&gt;"",AD250,AC249)</f>
        <v>0.03</v>
      </c>
      <c r="AE249" s="23">
        <f t="shared" ref="AE249" si="2247">IF(AE250&lt;&gt;"",AE250,AD249)</f>
        <v>0.03</v>
      </c>
      <c r="AF249" s="23">
        <f t="shared" ref="AF249" si="2248">IF(AF250&lt;&gt;"",AF250,AE249)</f>
        <v>0.03</v>
      </c>
      <c r="AG249" s="23">
        <f t="shared" ref="AG249" si="2249">IF(AG250&lt;&gt;"",AG250,AF249)</f>
        <v>0.03</v>
      </c>
      <c r="AH249" s="23">
        <f t="shared" ref="AH249" si="2250">IF(AH250&lt;&gt;"",AH250,AG249)</f>
        <v>0.03</v>
      </c>
      <c r="AI249" s="23">
        <f t="shared" ref="AI249" si="2251">IF(AI250&lt;&gt;"",AI250,AH249)</f>
        <v>0.03</v>
      </c>
      <c r="AJ249" s="23">
        <f t="shared" ref="AJ249" si="2252">IF(AJ250&lt;&gt;"",AJ250,AI249)</f>
        <v>0.03</v>
      </c>
      <c r="AK249" s="23">
        <f t="shared" ref="AK249" si="2253">IF(AK250&lt;&gt;"",AK250,AJ249)</f>
        <v>0.03</v>
      </c>
      <c r="AL249" s="23">
        <f t="shared" ref="AL249" si="2254">IF(AL250&lt;&gt;"",AL250,AK249)</f>
        <v>0.03</v>
      </c>
      <c r="AM249" s="23">
        <f t="shared" ref="AM249" si="2255">IF(AM250&lt;&gt;"",AM250,AL249)</f>
        <v>0.03</v>
      </c>
      <c r="AN249" s="23">
        <f t="shared" ref="AN249" si="2256">IF(AN250&lt;&gt;"",AN250,AM249)</f>
        <v>0.03</v>
      </c>
      <c r="AO249" s="23">
        <f t="shared" ref="AO249" si="2257">IF(AO250&lt;&gt;"",AO250,AN249)</f>
        <v>0.03</v>
      </c>
      <c r="AP249" s="23">
        <f t="shared" ref="AP249" si="2258">IF(AP250&lt;&gt;"",AP250,AO249)</f>
        <v>0.03</v>
      </c>
    </row>
    <row r="250" spans="1:42" x14ac:dyDescent="0.25">
      <c r="A250" s="24" t="s">
        <v>20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</row>
    <row r="252" spans="1:42" x14ac:dyDescent="0.25">
      <c r="A252" s="22" t="str">
        <f>_xlfn.CONCAT(A248," Cost")</f>
        <v>Fixtures - Plumbing Cost</v>
      </c>
      <c r="C252" s="25">
        <f>IF(C253&lt;&gt;"",C253,'Inputs &amp; Dashboard'!C17)</f>
        <v>1000</v>
      </c>
      <c r="D252" s="25">
        <f>IF(D253&lt;&gt;"",D253,C252*(1+D249))</f>
        <v>1030</v>
      </c>
      <c r="E252" s="25">
        <f t="shared" ref="E252" si="2259">IF(E253&lt;&gt;"",E253,D252*(1+E249))</f>
        <v>1060.9000000000001</v>
      </c>
      <c r="F252" s="25">
        <f t="shared" ref="F252" si="2260">IF(F253&lt;&gt;"",F253,E252*(1+F249))</f>
        <v>1092.7270000000001</v>
      </c>
      <c r="G252" s="25">
        <f t="shared" ref="G252" si="2261">IF(G253&lt;&gt;"",G253,F252*(1+G249))</f>
        <v>1125.50881</v>
      </c>
      <c r="H252" s="25">
        <f t="shared" ref="H252" si="2262">IF(H253&lt;&gt;"",H253,G252*(1+H249))</f>
        <v>1159.2740743000002</v>
      </c>
      <c r="I252" s="25">
        <f t="shared" ref="I252" si="2263">IF(I253&lt;&gt;"",I253,H252*(1+I249))</f>
        <v>1194.0522965290002</v>
      </c>
      <c r="J252" s="25">
        <f t="shared" ref="J252" si="2264">IF(J253&lt;&gt;"",J253,I252*(1+J249))</f>
        <v>1229.8738654248702</v>
      </c>
      <c r="K252" s="25">
        <f t="shared" ref="K252" si="2265">IF(K253&lt;&gt;"",K253,J252*(1+K249))</f>
        <v>1266.7700813876163</v>
      </c>
      <c r="L252" s="25">
        <f t="shared" ref="L252" si="2266">IF(L253&lt;&gt;"",L253,K252*(1+L249))</f>
        <v>1304.7731838292448</v>
      </c>
      <c r="M252" s="25">
        <f t="shared" ref="M252" si="2267">IF(M253&lt;&gt;"",M253,L252*(1+M249))</f>
        <v>1343.9163793441221</v>
      </c>
      <c r="N252" s="25">
        <f t="shared" ref="N252" si="2268">IF(N253&lt;&gt;"",N253,M252*(1+N249))</f>
        <v>1384.2338707244458</v>
      </c>
      <c r="O252" s="25">
        <f t="shared" ref="O252" si="2269">IF(O253&lt;&gt;"",O253,N252*(1+O249))</f>
        <v>1425.7608868461791</v>
      </c>
      <c r="P252" s="25">
        <f t="shared" ref="P252" si="2270">IF(P253&lt;&gt;"",P253,O252*(1+P249))</f>
        <v>1468.5337134515646</v>
      </c>
      <c r="Q252" s="25">
        <f t="shared" ref="Q252" si="2271">IF(Q253&lt;&gt;"",Q253,P252*(1+Q249))</f>
        <v>1512.5897248551116</v>
      </c>
      <c r="R252" s="25">
        <f t="shared" ref="R252" si="2272">IF(R253&lt;&gt;"",R253,Q252*(1+R249))</f>
        <v>1557.9674166007651</v>
      </c>
      <c r="S252" s="25">
        <f t="shared" ref="S252" si="2273">IF(S253&lt;&gt;"",S253,R252*(1+S249))</f>
        <v>1604.706439098788</v>
      </c>
      <c r="T252" s="25">
        <f t="shared" ref="T252" si="2274">IF(T253&lt;&gt;"",T253,S252*(1+T249))</f>
        <v>1652.8476322717518</v>
      </c>
      <c r="U252" s="25">
        <f t="shared" ref="U252" si="2275">IF(U253&lt;&gt;"",U253,T252*(1+U249))</f>
        <v>1702.4330612399044</v>
      </c>
      <c r="V252" s="25">
        <f t="shared" ref="V252" si="2276">IF(V253&lt;&gt;"",V253,U252*(1+V249))</f>
        <v>1753.5060530771016</v>
      </c>
      <c r="W252" s="25">
        <f t="shared" ref="W252" si="2277">IF(W253&lt;&gt;"",W253,V252*(1+W249))</f>
        <v>1806.1112346694147</v>
      </c>
      <c r="X252" s="25">
        <f t="shared" ref="X252" si="2278">IF(X253&lt;&gt;"",X253,W252*(1+X249))</f>
        <v>1860.2945717094972</v>
      </c>
      <c r="Y252" s="25">
        <f t="shared" ref="Y252" si="2279">IF(Y253&lt;&gt;"",Y253,X252*(1+Y249))</f>
        <v>1916.1034088607821</v>
      </c>
      <c r="Z252" s="25">
        <f t="shared" ref="Z252" si="2280">IF(Z253&lt;&gt;"",Z253,Y252*(1+Z249))</f>
        <v>1973.5865111266057</v>
      </c>
      <c r="AA252" s="25">
        <f t="shared" ref="AA252" si="2281">IF(AA253&lt;&gt;"",AA253,Z252*(1+AA249))</f>
        <v>2032.794106460404</v>
      </c>
      <c r="AB252" s="25">
        <f t="shared" ref="AB252" si="2282">IF(AB253&lt;&gt;"",AB253,AA252*(1+AB249))</f>
        <v>2093.7779296542162</v>
      </c>
      <c r="AC252" s="25">
        <f t="shared" ref="AC252" si="2283">IF(AC253&lt;&gt;"",AC253,AB252*(1+AC249))</f>
        <v>2156.5912675438426</v>
      </c>
      <c r="AD252" s="25">
        <f t="shared" ref="AD252" si="2284">IF(AD253&lt;&gt;"",AD253,AC252*(1+AD249))</f>
        <v>2221.2890055701578</v>
      </c>
      <c r="AE252" s="25">
        <f t="shared" ref="AE252" si="2285">IF(AE253&lt;&gt;"",AE253,AD252*(1+AE249))</f>
        <v>2287.9276757372627</v>
      </c>
      <c r="AF252" s="25">
        <f t="shared" ref="AF252" si="2286">IF(AF253&lt;&gt;"",AF253,AE252*(1+AF249))</f>
        <v>2356.5655060093804</v>
      </c>
      <c r="AG252" s="25">
        <f t="shared" ref="AG252" si="2287">IF(AG253&lt;&gt;"",AG253,AF252*(1+AG249))</f>
        <v>2427.2624711896619</v>
      </c>
      <c r="AH252" s="25">
        <f t="shared" ref="AH252" si="2288">IF(AH253&lt;&gt;"",AH253,AG252*(1+AH249))</f>
        <v>2500.080345325352</v>
      </c>
      <c r="AI252" s="25">
        <f t="shared" ref="AI252" si="2289">IF(AI253&lt;&gt;"",AI253,AH252*(1+AI249))</f>
        <v>2575.0827556851127</v>
      </c>
      <c r="AJ252" s="25">
        <f t="shared" ref="AJ252" si="2290">IF(AJ253&lt;&gt;"",AJ253,AI252*(1+AJ249))</f>
        <v>2652.3352383556662</v>
      </c>
      <c r="AK252" s="25">
        <f t="shared" ref="AK252" si="2291">IF(AK253&lt;&gt;"",AK253,AJ252*(1+AK249))</f>
        <v>2731.9052955063362</v>
      </c>
      <c r="AL252" s="25">
        <f t="shared" ref="AL252" si="2292">IF(AL253&lt;&gt;"",AL253,AK252*(1+AL249))</f>
        <v>2813.8624543715264</v>
      </c>
      <c r="AM252" s="25">
        <f t="shared" ref="AM252" si="2293">IF(AM253&lt;&gt;"",AM253,AL252*(1+AM249))</f>
        <v>2898.2783280026724</v>
      </c>
      <c r="AN252" s="25">
        <f t="shared" ref="AN252" si="2294">IF(AN253&lt;&gt;"",AN253,AM252*(1+AN249))</f>
        <v>2985.2266778427525</v>
      </c>
      <c r="AO252" s="25">
        <f t="shared" ref="AO252" si="2295">IF(AO253&lt;&gt;"",AO253,AN252*(1+AO249))</f>
        <v>3074.7834781780352</v>
      </c>
      <c r="AP252" s="25">
        <f t="shared" ref="AP252" si="2296">IF(AP253&lt;&gt;"",AP253,AO252*(1+AP249))</f>
        <v>3167.0269825233763</v>
      </c>
    </row>
    <row r="253" spans="1:42" x14ac:dyDescent="0.25">
      <c r="A253" s="24" t="str">
        <f>_xlfn.CONCAT(A248, " Cost Override")</f>
        <v>Fixtures - Plumbing Cost Override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</row>
    <row r="255" spans="1:42" x14ac:dyDescent="0.25">
      <c r="A255" s="22" t="str">
        <f>_xlfn.CONCAT(A248," Age in Years")</f>
        <v>Fixtures - Plumbing Age in Years</v>
      </c>
      <c r="C255" s="26">
        <f>IF(C256&lt;&gt;"",C256,IF('Inputs &amp; Dashboard'!E17&gt;=C258,0,'Inputs &amp; Dashboard'!E17))</f>
        <v>0</v>
      </c>
      <c r="D255" s="26">
        <f>IF(D256&lt;&gt;"",D256,IF(C255+1&gt;=D258,0,C255+1))</f>
        <v>1</v>
      </c>
      <c r="E255" s="26">
        <f t="shared" ref="E255" si="2297">IF(E256&lt;&gt;"",E256,IF(D255+1&gt;=E258,0,D255+1))</f>
        <v>2</v>
      </c>
      <c r="F255" s="26">
        <f t="shared" ref="F255" si="2298">IF(F256&lt;&gt;"",F256,IF(E255+1&gt;=F258,0,E255+1))</f>
        <v>3</v>
      </c>
      <c r="G255" s="26">
        <f t="shared" ref="G255" si="2299">IF(G256&lt;&gt;"",G256,IF(F255+1&gt;=G258,0,F255+1))</f>
        <v>4</v>
      </c>
      <c r="H255" s="26">
        <f t="shared" ref="H255" si="2300">IF(H256&lt;&gt;"",H256,IF(G255+1&gt;=H258,0,G255+1))</f>
        <v>5</v>
      </c>
      <c r="I255" s="26">
        <f t="shared" ref="I255" si="2301">IF(I256&lt;&gt;"",I256,IF(H255+1&gt;=I258,0,H255+1))</f>
        <v>6</v>
      </c>
      <c r="J255" s="26">
        <f t="shared" ref="J255" si="2302">IF(J256&lt;&gt;"",J256,IF(I255+1&gt;=J258,0,I255+1))</f>
        <v>7</v>
      </c>
      <c r="K255" s="26">
        <f t="shared" ref="K255" si="2303">IF(K256&lt;&gt;"",K256,IF(J255+1&gt;=K258,0,J255+1))</f>
        <v>8</v>
      </c>
      <c r="L255" s="26">
        <f t="shared" ref="L255" si="2304">IF(L256&lt;&gt;"",L256,IF(K255+1&gt;=L258,0,K255+1))</f>
        <v>9</v>
      </c>
      <c r="M255" s="26">
        <f t="shared" ref="M255" si="2305">IF(M256&lt;&gt;"",M256,IF(L255+1&gt;=M258,0,L255+1))</f>
        <v>0</v>
      </c>
      <c r="N255" s="26">
        <f t="shared" ref="N255" si="2306">IF(N256&lt;&gt;"",N256,IF(M255+1&gt;=N258,0,M255+1))</f>
        <v>1</v>
      </c>
      <c r="O255" s="26">
        <f t="shared" ref="O255" si="2307">IF(O256&lt;&gt;"",O256,IF(N255+1&gt;=O258,0,N255+1))</f>
        <v>2</v>
      </c>
      <c r="P255" s="26">
        <f t="shared" ref="P255" si="2308">IF(P256&lt;&gt;"",P256,IF(O255+1&gt;=P258,0,O255+1))</f>
        <v>3</v>
      </c>
      <c r="Q255" s="26">
        <f t="shared" ref="Q255" si="2309">IF(Q256&lt;&gt;"",Q256,IF(P255+1&gt;=Q258,0,P255+1))</f>
        <v>4</v>
      </c>
      <c r="R255" s="26">
        <f t="shared" ref="R255" si="2310">IF(R256&lt;&gt;"",R256,IF(Q255+1&gt;=R258,0,Q255+1))</f>
        <v>5</v>
      </c>
      <c r="S255" s="26">
        <f t="shared" ref="S255" si="2311">IF(S256&lt;&gt;"",S256,IF(R255+1&gt;=S258,0,R255+1))</f>
        <v>6</v>
      </c>
      <c r="T255" s="26">
        <f t="shared" ref="T255" si="2312">IF(T256&lt;&gt;"",T256,IF(S255+1&gt;=T258,0,S255+1))</f>
        <v>7</v>
      </c>
      <c r="U255" s="26">
        <f t="shared" ref="U255" si="2313">IF(U256&lt;&gt;"",U256,IF(T255+1&gt;=U258,0,T255+1))</f>
        <v>8</v>
      </c>
      <c r="V255" s="26">
        <f t="shared" ref="V255" si="2314">IF(V256&lt;&gt;"",V256,IF(U255+1&gt;=V258,0,U255+1))</f>
        <v>9</v>
      </c>
      <c r="W255" s="26">
        <f t="shared" ref="W255" si="2315">IF(W256&lt;&gt;"",W256,IF(V255+1&gt;=W258,0,V255+1))</f>
        <v>0</v>
      </c>
      <c r="X255" s="26">
        <f t="shared" ref="X255" si="2316">IF(X256&lt;&gt;"",X256,IF(W255+1&gt;=X258,0,W255+1))</f>
        <v>1</v>
      </c>
      <c r="Y255" s="26">
        <f t="shared" ref="Y255" si="2317">IF(Y256&lt;&gt;"",Y256,IF(X255+1&gt;=Y258,0,X255+1))</f>
        <v>2</v>
      </c>
      <c r="Z255" s="26">
        <f t="shared" ref="Z255" si="2318">IF(Z256&lt;&gt;"",Z256,IF(Y255+1&gt;=Z258,0,Y255+1))</f>
        <v>3</v>
      </c>
      <c r="AA255" s="26">
        <f t="shared" ref="AA255" si="2319">IF(AA256&lt;&gt;"",AA256,IF(Z255+1&gt;=AA258,0,Z255+1))</f>
        <v>4</v>
      </c>
      <c r="AB255" s="26">
        <f t="shared" ref="AB255" si="2320">IF(AB256&lt;&gt;"",AB256,IF(AA255+1&gt;=AB258,0,AA255+1))</f>
        <v>5</v>
      </c>
      <c r="AC255" s="26">
        <f t="shared" ref="AC255" si="2321">IF(AC256&lt;&gt;"",AC256,IF(AB255+1&gt;=AC258,0,AB255+1))</f>
        <v>6</v>
      </c>
      <c r="AD255" s="26">
        <f t="shared" ref="AD255" si="2322">IF(AD256&lt;&gt;"",AD256,IF(AC255+1&gt;=AD258,0,AC255+1))</f>
        <v>7</v>
      </c>
      <c r="AE255" s="26">
        <f t="shared" ref="AE255" si="2323">IF(AE256&lt;&gt;"",AE256,IF(AD255+1&gt;=AE258,0,AD255+1))</f>
        <v>8</v>
      </c>
      <c r="AF255" s="26">
        <f t="shared" ref="AF255" si="2324">IF(AF256&lt;&gt;"",AF256,IF(AE255+1&gt;=AF258,0,AE255+1))</f>
        <v>9</v>
      </c>
      <c r="AG255" s="26">
        <f t="shared" ref="AG255" si="2325">IF(AG256&lt;&gt;"",AG256,IF(AF255+1&gt;=AG258,0,AF255+1))</f>
        <v>0</v>
      </c>
      <c r="AH255" s="26">
        <f t="shared" ref="AH255" si="2326">IF(AH256&lt;&gt;"",AH256,IF(AG255+1&gt;=AH258,0,AG255+1))</f>
        <v>1</v>
      </c>
      <c r="AI255" s="26">
        <f t="shared" ref="AI255" si="2327">IF(AI256&lt;&gt;"",AI256,IF(AH255+1&gt;=AI258,0,AH255+1))</f>
        <v>2</v>
      </c>
      <c r="AJ255" s="26">
        <f t="shared" ref="AJ255" si="2328">IF(AJ256&lt;&gt;"",AJ256,IF(AI255+1&gt;=AJ258,0,AI255+1))</f>
        <v>3</v>
      </c>
      <c r="AK255" s="26">
        <f t="shared" ref="AK255" si="2329">IF(AK256&lt;&gt;"",AK256,IF(AJ255+1&gt;=AK258,0,AJ255+1))</f>
        <v>4</v>
      </c>
      <c r="AL255" s="26">
        <f t="shared" ref="AL255" si="2330">IF(AL256&lt;&gt;"",AL256,IF(AK255+1&gt;=AL258,0,AK255+1))</f>
        <v>5</v>
      </c>
      <c r="AM255" s="26">
        <f t="shared" ref="AM255" si="2331">IF(AM256&lt;&gt;"",AM256,IF(AL255+1&gt;=AM258,0,AL255+1))</f>
        <v>6</v>
      </c>
      <c r="AN255" s="26">
        <f t="shared" ref="AN255" si="2332">IF(AN256&lt;&gt;"",AN256,IF(AM255+1&gt;=AN258,0,AM255+1))</f>
        <v>7</v>
      </c>
      <c r="AO255" s="26">
        <f t="shared" ref="AO255" si="2333">IF(AO256&lt;&gt;"",AO256,IF(AN255+1&gt;=AO258,0,AN255+1))</f>
        <v>8</v>
      </c>
      <c r="AP255" s="26">
        <f t="shared" ref="AP255" si="2334">IF(AP256&lt;&gt;"",AP256,IF(AO255+1&gt;=AP258,0,AO255+1))</f>
        <v>9</v>
      </c>
    </row>
    <row r="256" spans="1:42" x14ac:dyDescent="0.25">
      <c r="A256" s="24" t="str">
        <f>_xlfn.CONCAT(A248, " Age in Years Override")</f>
        <v>Fixtures - Plumbing Age in Years Override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</row>
    <row r="258" spans="1:42" x14ac:dyDescent="0.25">
      <c r="A258" s="22" t="str">
        <f>_xlfn.CONCAT(A248," Frequency in Years")</f>
        <v>Fixtures - Plumbing Frequency in Years</v>
      </c>
      <c r="C258" s="26">
        <f>IF(C259&lt;&gt;"",C259,'Inputs &amp; Dashboard'!D17)</f>
        <v>10</v>
      </c>
      <c r="D258" s="26">
        <f>IF(D259&lt;&gt;"",D259,C258)</f>
        <v>10</v>
      </c>
      <c r="E258" s="26">
        <f t="shared" ref="E258" si="2335">IF(E259&lt;&gt;"",E259,D258)</f>
        <v>10</v>
      </c>
      <c r="F258" s="26">
        <f t="shared" ref="F258" si="2336">IF(F259&lt;&gt;"",F259,E258)</f>
        <v>10</v>
      </c>
      <c r="G258" s="26">
        <f t="shared" ref="G258" si="2337">IF(G259&lt;&gt;"",G259,F258)</f>
        <v>10</v>
      </c>
      <c r="H258" s="26">
        <f t="shared" ref="H258" si="2338">IF(H259&lt;&gt;"",H259,G258)</f>
        <v>10</v>
      </c>
      <c r="I258" s="26">
        <f t="shared" ref="I258" si="2339">IF(I259&lt;&gt;"",I259,H258)</f>
        <v>10</v>
      </c>
      <c r="J258" s="26">
        <f t="shared" ref="J258" si="2340">IF(J259&lt;&gt;"",J259,I258)</f>
        <v>10</v>
      </c>
      <c r="K258" s="26">
        <f t="shared" ref="K258" si="2341">IF(K259&lt;&gt;"",K259,J258)</f>
        <v>10</v>
      </c>
      <c r="L258" s="26">
        <f t="shared" ref="L258" si="2342">IF(L259&lt;&gt;"",L259,K258)</f>
        <v>10</v>
      </c>
      <c r="M258" s="26">
        <f t="shared" ref="M258" si="2343">IF(M259&lt;&gt;"",M259,L258)</f>
        <v>10</v>
      </c>
      <c r="N258" s="26">
        <f t="shared" ref="N258" si="2344">IF(N259&lt;&gt;"",N259,M258)</f>
        <v>10</v>
      </c>
      <c r="O258" s="26">
        <f t="shared" ref="O258" si="2345">IF(O259&lt;&gt;"",O259,N258)</f>
        <v>10</v>
      </c>
      <c r="P258" s="26">
        <f t="shared" ref="P258" si="2346">IF(P259&lt;&gt;"",P259,O258)</f>
        <v>10</v>
      </c>
      <c r="Q258" s="26">
        <f t="shared" ref="Q258" si="2347">IF(Q259&lt;&gt;"",Q259,P258)</f>
        <v>10</v>
      </c>
      <c r="R258" s="26">
        <f t="shared" ref="R258" si="2348">IF(R259&lt;&gt;"",R259,Q258)</f>
        <v>10</v>
      </c>
      <c r="S258" s="26">
        <f t="shared" ref="S258" si="2349">IF(S259&lt;&gt;"",S259,R258)</f>
        <v>10</v>
      </c>
      <c r="T258" s="26">
        <f t="shared" ref="T258" si="2350">IF(T259&lt;&gt;"",T259,S258)</f>
        <v>10</v>
      </c>
      <c r="U258" s="26">
        <f t="shared" ref="U258" si="2351">IF(U259&lt;&gt;"",U259,T258)</f>
        <v>10</v>
      </c>
      <c r="V258" s="26">
        <f t="shared" ref="V258" si="2352">IF(V259&lt;&gt;"",V259,U258)</f>
        <v>10</v>
      </c>
      <c r="W258" s="26">
        <f t="shared" ref="W258" si="2353">IF(W259&lt;&gt;"",W259,V258)</f>
        <v>10</v>
      </c>
      <c r="X258" s="26">
        <f t="shared" ref="X258" si="2354">IF(X259&lt;&gt;"",X259,W258)</f>
        <v>10</v>
      </c>
      <c r="Y258" s="26">
        <f t="shared" ref="Y258" si="2355">IF(Y259&lt;&gt;"",Y259,X258)</f>
        <v>10</v>
      </c>
      <c r="Z258" s="26">
        <f t="shared" ref="Z258" si="2356">IF(Z259&lt;&gt;"",Z259,Y258)</f>
        <v>10</v>
      </c>
      <c r="AA258" s="26">
        <f t="shared" ref="AA258" si="2357">IF(AA259&lt;&gt;"",AA259,Z258)</f>
        <v>10</v>
      </c>
      <c r="AB258" s="26">
        <f t="shared" ref="AB258" si="2358">IF(AB259&lt;&gt;"",AB259,AA258)</f>
        <v>10</v>
      </c>
      <c r="AC258" s="26">
        <f t="shared" ref="AC258" si="2359">IF(AC259&lt;&gt;"",AC259,AB258)</f>
        <v>10</v>
      </c>
      <c r="AD258" s="26">
        <f t="shared" ref="AD258" si="2360">IF(AD259&lt;&gt;"",AD259,AC258)</f>
        <v>10</v>
      </c>
      <c r="AE258" s="26">
        <f t="shared" ref="AE258" si="2361">IF(AE259&lt;&gt;"",AE259,AD258)</f>
        <v>10</v>
      </c>
      <c r="AF258" s="26">
        <f t="shared" ref="AF258" si="2362">IF(AF259&lt;&gt;"",AF259,AE258)</f>
        <v>10</v>
      </c>
      <c r="AG258" s="26">
        <f t="shared" ref="AG258" si="2363">IF(AG259&lt;&gt;"",AG259,AF258)</f>
        <v>10</v>
      </c>
      <c r="AH258" s="26">
        <f t="shared" ref="AH258" si="2364">IF(AH259&lt;&gt;"",AH259,AG258)</f>
        <v>10</v>
      </c>
      <c r="AI258" s="26">
        <f t="shared" ref="AI258" si="2365">IF(AI259&lt;&gt;"",AI259,AH258)</f>
        <v>10</v>
      </c>
      <c r="AJ258" s="26">
        <f t="shared" ref="AJ258" si="2366">IF(AJ259&lt;&gt;"",AJ259,AI258)</f>
        <v>10</v>
      </c>
      <c r="AK258" s="26">
        <f t="shared" ref="AK258" si="2367">IF(AK259&lt;&gt;"",AK259,AJ258)</f>
        <v>10</v>
      </c>
      <c r="AL258" s="26">
        <f t="shared" ref="AL258" si="2368">IF(AL259&lt;&gt;"",AL259,AK258)</f>
        <v>10</v>
      </c>
      <c r="AM258" s="26">
        <f t="shared" ref="AM258" si="2369">IF(AM259&lt;&gt;"",AM259,AL258)</f>
        <v>10</v>
      </c>
      <c r="AN258" s="26">
        <f t="shared" ref="AN258" si="2370">IF(AN259&lt;&gt;"",AN259,AM258)</f>
        <v>10</v>
      </c>
      <c r="AO258" s="26">
        <f t="shared" ref="AO258" si="2371">IF(AO259&lt;&gt;"",AO259,AN258)</f>
        <v>10</v>
      </c>
      <c r="AP258" s="26">
        <f t="shared" ref="AP258" si="2372">IF(AP259&lt;&gt;"",AP259,AO258)</f>
        <v>10</v>
      </c>
    </row>
    <row r="259" spans="1:42" x14ac:dyDescent="0.25">
      <c r="A259" s="24" t="str">
        <f>_xlfn.CONCAT(A248, " Frequency in Years Override")</f>
        <v>Fixtures - Plumbing Frequency in Years Override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</row>
    <row r="261" spans="1:42" x14ac:dyDescent="0.25">
      <c r="A261" s="22" t="str">
        <f>_xlfn.CONCAT("Replaced ",A248)</f>
        <v>Replaced Fixtures - Plumbing</v>
      </c>
      <c r="C261" s="2" t="b">
        <f>IF(C262&lt;&gt;"",C262,IF('Inputs &amp; Dashboard'!E17=0,FALSE,IF(Overrides!C255=0,TRUE,FALSE)))</f>
        <v>0</v>
      </c>
      <c r="D261" s="2" t="b">
        <f>IF(D262&lt;&gt;"",D262,IF(Overrides!D255=0,TRUE,FALSE))</f>
        <v>0</v>
      </c>
      <c r="E261" s="2" t="b">
        <f>IF(E262&lt;&gt;"",E262,IF(Overrides!E255=0,TRUE,FALSE))</f>
        <v>0</v>
      </c>
      <c r="F261" s="2" t="b">
        <f>IF(F262&lt;&gt;"",F262,IF(Overrides!F255=0,TRUE,FALSE))</f>
        <v>0</v>
      </c>
      <c r="G261" s="2" t="b">
        <f>IF(G262&lt;&gt;"",G262,IF(Overrides!G255=0,TRUE,FALSE))</f>
        <v>0</v>
      </c>
      <c r="H261" s="2" t="b">
        <f>IF(H262&lt;&gt;"",H262,IF(Overrides!H255=0,TRUE,FALSE))</f>
        <v>0</v>
      </c>
      <c r="I261" s="2" t="b">
        <f>IF(I262&lt;&gt;"",I262,IF(Overrides!I255=0,TRUE,FALSE))</f>
        <v>0</v>
      </c>
      <c r="J261" s="2" t="b">
        <f>IF(J262&lt;&gt;"",J262,IF(Overrides!J255=0,TRUE,FALSE))</f>
        <v>0</v>
      </c>
      <c r="K261" s="2" t="b">
        <f>IF(K262&lt;&gt;"",K262,IF(Overrides!K255=0,TRUE,FALSE))</f>
        <v>0</v>
      </c>
      <c r="L261" s="2" t="b">
        <f>IF(L262&lt;&gt;"",L262,IF(Overrides!L255=0,TRUE,FALSE))</f>
        <v>0</v>
      </c>
      <c r="M261" s="2" t="b">
        <f>IF(M262&lt;&gt;"",M262,IF(Overrides!M255=0,TRUE,FALSE))</f>
        <v>1</v>
      </c>
      <c r="N261" s="2" t="b">
        <f>IF(N262&lt;&gt;"",N262,IF(Overrides!N255=0,TRUE,FALSE))</f>
        <v>0</v>
      </c>
      <c r="O261" s="2" t="b">
        <f>IF(O262&lt;&gt;"",O262,IF(Overrides!O255=0,TRUE,FALSE))</f>
        <v>0</v>
      </c>
      <c r="P261" s="2" t="b">
        <f>IF(P262&lt;&gt;"",P262,IF(Overrides!P255=0,TRUE,FALSE))</f>
        <v>0</v>
      </c>
      <c r="Q261" s="2" t="b">
        <f>IF(Q262&lt;&gt;"",Q262,IF(Overrides!Q255=0,TRUE,FALSE))</f>
        <v>0</v>
      </c>
      <c r="R261" s="2" t="b">
        <f>IF(R262&lt;&gt;"",R262,IF(Overrides!R255=0,TRUE,FALSE))</f>
        <v>0</v>
      </c>
      <c r="S261" s="2" t="b">
        <f>IF(S262&lt;&gt;"",S262,IF(Overrides!S255=0,TRUE,FALSE))</f>
        <v>0</v>
      </c>
      <c r="T261" s="2" t="b">
        <f>IF(T262&lt;&gt;"",T262,IF(Overrides!T255=0,TRUE,FALSE))</f>
        <v>0</v>
      </c>
      <c r="U261" s="2" t="b">
        <f>IF(U262&lt;&gt;"",U262,IF(Overrides!U255=0,TRUE,FALSE))</f>
        <v>0</v>
      </c>
      <c r="V261" s="2" t="b">
        <f>IF(V262&lt;&gt;"",V262,IF(Overrides!V255=0,TRUE,FALSE))</f>
        <v>0</v>
      </c>
      <c r="W261" s="2" t="b">
        <f>IF(W262&lt;&gt;"",W262,IF(Overrides!W255=0,TRUE,FALSE))</f>
        <v>1</v>
      </c>
      <c r="X261" s="2" t="b">
        <f>IF(X262&lt;&gt;"",X262,IF(Overrides!X255=0,TRUE,FALSE))</f>
        <v>0</v>
      </c>
      <c r="Y261" s="2" t="b">
        <f>IF(Y262&lt;&gt;"",Y262,IF(Overrides!Y255=0,TRUE,FALSE))</f>
        <v>0</v>
      </c>
      <c r="Z261" s="2" t="b">
        <f>IF(Z262&lt;&gt;"",Z262,IF(Overrides!Z255=0,TRUE,FALSE))</f>
        <v>0</v>
      </c>
      <c r="AA261" s="2" t="b">
        <f>IF(AA262&lt;&gt;"",AA262,IF(Overrides!AA255=0,TRUE,FALSE))</f>
        <v>0</v>
      </c>
      <c r="AB261" s="2" t="b">
        <f>IF(AB262&lt;&gt;"",AB262,IF(Overrides!AB255=0,TRUE,FALSE))</f>
        <v>0</v>
      </c>
      <c r="AC261" s="2" t="b">
        <f>IF(AC262&lt;&gt;"",AC262,IF(Overrides!AC255=0,TRUE,FALSE))</f>
        <v>0</v>
      </c>
      <c r="AD261" s="2" t="b">
        <f>IF(AD262&lt;&gt;"",AD262,IF(Overrides!AD255=0,TRUE,FALSE))</f>
        <v>0</v>
      </c>
      <c r="AE261" s="2" t="b">
        <f>IF(AE262&lt;&gt;"",AE262,IF(Overrides!AE255=0,TRUE,FALSE))</f>
        <v>0</v>
      </c>
      <c r="AF261" s="2" t="b">
        <f>IF(AF262&lt;&gt;"",AF262,IF(Overrides!AF255=0,TRUE,FALSE))</f>
        <v>0</v>
      </c>
      <c r="AG261" s="2" t="b">
        <f>IF(AG262&lt;&gt;"",AG262,IF(Overrides!AG255=0,TRUE,FALSE))</f>
        <v>1</v>
      </c>
      <c r="AH261" s="2" t="b">
        <f>IF(AH262&lt;&gt;"",AH262,IF(Overrides!AH255=0,TRUE,FALSE))</f>
        <v>0</v>
      </c>
      <c r="AI261" s="2" t="b">
        <f>IF(AI262&lt;&gt;"",AI262,IF(Overrides!AI255=0,TRUE,FALSE))</f>
        <v>0</v>
      </c>
      <c r="AJ261" s="2" t="b">
        <f>IF(AJ262&lt;&gt;"",AJ262,IF(Overrides!AJ255=0,TRUE,FALSE))</f>
        <v>0</v>
      </c>
      <c r="AK261" s="2" t="b">
        <f>IF(AK262&lt;&gt;"",AK262,IF(Overrides!AK255=0,TRUE,FALSE))</f>
        <v>0</v>
      </c>
      <c r="AL261" s="2" t="b">
        <f>IF(AL262&lt;&gt;"",AL262,IF(Overrides!AL255=0,TRUE,FALSE))</f>
        <v>0</v>
      </c>
      <c r="AM261" s="2" t="b">
        <f>IF(AM262&lt;&gt;"",AM262,IF(Overrides!AM255=0,TRUE,FALSE))</f>
        <v>0</v>
      </c>
      <c r="AN261" s="2" t="b">
        <f>IF(AN262&lt;&gt;"",AN262,IF(Overrides!AN255=0,TRUE,FALSE))</f>
        <v>0</v>
      </c>
      <c r="AO261" s="2" t="b">
        <f>IF(AO262&lt;&gt;"",AO262,IF(Overrides!AO255=0,TRUE,FALSE))</f>
        <v>0</v>
      </c>
      <c r="AP261" s="2" t="b">
        <f>IF(AP262&lt;&gt;"",AP262,IF(Overrides!AP255=0,TRUE,FALSE))</f>
        <v>0</v>
      </c>
    </row>
    <row r="262" spans="1:42" x14ac:dyDescent="0.25">
      <c r="A262" s="27" t="str">
        <f>_xlfn.CONCAT("Replaced ",A249," Override")</f>
        <v>Replaced Inflation Rate Override</v>
      </c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</row>
    <row r="264" spans="1:42" x14ac:dyDescent="0.25">
      <c r="A264" s="22" t="str">
        <f>_xlfn.CONCAT("Spent on ",A248)</f>
        <v>Spent on Fixtures - Plumbing</v>
      </c>
      <c r="C264" s="25">
        <f>IF(C265&lt;&gt;"",C265,IF(C261=TRUE,C252,0))</f>
        <v>0</v>
      </c>
      <c r="D264" s="25">
        <f t="shared" ref="D264" si="2373">IF(D265&lt;&gt;"",D265,IF(D261=TRUE,D252,0))</f>
        <v>0</v>
      </c>
      <c r="E264" s="25">
        <f t="shared" ref="E264" si="2374">IF(E265&lt;&gt;"",E265,IF(E261=TRUE,E252,0))</f>
        <v>0</v>
      </c>
      <c r="F264" s="25">
        <f t="shared" ref="F264" si="2375">IF(F265&lt;&gt;"",F265,IF(F261=TRUE,F252,0))</f>
        <v>0</v>
      </c>
      <c r="G264" s="25">
        <f t="shared" ref="G264" si="2376">IF(G265&lt;&gt;"",G265,IF(G261=TRUE,G252,0))</f>
        <v>0</v>
      </c>
      <c r="H264" s="25">
        <f t="shared" ref="H264" si="2377">IF(H265&lt;&gt;"",H265,IF(H261=TRUE,H252,0))</f>
        <v>0</v>
      </c>
      <c r="I264" s="25">
        <f t="shared" ref="I264" si="2378">IF(I265&lt;&gt;"",I265,IF(I261=TRUE,I252,0))</f>
        <v>0</v>
      </c>
      <c r="J264" s="25">
        <f t="shared" ref="J264" si="2379">IF(J265&lt;&gt;"",J265,IF(J261=TRUE,J252,0))</f>
        <v>0</v>
      </c>
      <c r="K264" s="25">
        <f t="shared" ref="K264" si="2380">IF(K265&lt;&gt;"",K265,IF(K261=TRUE,K252,0))</f>
        <v>0</v>
      </c>
      <c r="L264" s="25">
        <f t="shared" ref="L264" si="2381">IF(L265&lt;&gt;"",L265,IF(L261=TRUE,L252,0))</f>
        <v>0</v>
      </c>
      <c r="M264" s="25">
        <f t="shared" ref="M264" si="2382">IF(M265&lt;&gt;"",M265,IF(M261=TRUE,M252,0))</f>
        <v>1343.9163793441221</v>
      </c>
      <c r="N264" s="25">
        <f t="shared" ref="N264" si="2383">IF(N265&lt;&gt;"",N265,IF(N261=TRUE,N252,0))</f>
        <v>0</v>
      </c>
      <c r="O264" s="25">
        <f t="shared" ref="O264" si="2384">IF(O265&lt;&gt;"",O265,IF(O261=TRUE,O252,0))</f>
        <v>0</v>
      </c>
      <c r="P264" s="25">
        <f t="shared" ref="P264" si="2385">IF(P265&lt;&gt;"",P265,IF(P261=TRUE,P252,0))</f>
        <v>0</v>
      </c>
      <c r="Q264" s="25">
        <f t="shared" ref="Q264" si="2386">IF(Q265&lt;&gt;"",Q265,IF(Q261=TRUE,Q252,0))</f>
        <v>0</v>
      </c>
      <c r="R264" s="25">
        <f t="shared" ref="R264" si="2387">IF(R265&lt;&gt;"",R265,IF(R261=TRUE,R252,0))</f>
        <v>0</v>
      </c>
      <c r="S264" s="25">
        <f t="shared" ref="S264" si="2388">IF(S265&lt;&gt;"",S265,IF(S261=TRUE,S252,0))</f>
        <v>0</v>
      </c>
      <c r="T264" s="25">
        <f t="shared" ref="T264" si="2389">IF(T265&lt;&gt;"",T265,IF(T261=TRUE,T252,0))</f>
        <v>0</v>
      </c>
      <c r="U264" s="25">
        <f t="shared" ref="U264" si="2390">IF(U265&lt;&gt;"",U265,IF(U261=TRUE,U252,0))</f>
        <v>0</v>
      </c>
      <c r="V264" s="25">
        <f t="shared" ref="V264" si="2391">IF(V265&lt;&gt;"",V265,IF(V261=TRUE,V252,0))</f>
        <v>0</v>
      </c>
      <c r="W264" s="25">
        <f t="shared" ref="W264" si="2392">IF(W265&lt;&gt;"",W265,IF(W261=TRUE,W252,0))</f>
        <v>1806.1112346694147</v>
      </c>
      <c r="X264" s="25">
        <f t="shared" ref="X264" si="2393">IF(X265&lt;&gt;"",X265,IF(X261=TRUE,X252,0))</f>
        <v>0</v>
      </c>
      <c r="Y264" s="25">
        <f t="shared" ref="Y264" si="2394">IF(Y265&lt;&gt;"",Y265,IF(Y261=TRUE,Y252,0))</f>
        <v>0</v>
      </c>
      <c r="Z264" s="25">
        <f t="shared" ref="Z264" si="2395">IF(Z265&lt;&gt;"",Z265,IF(Z261=TRUE,Z252,0))</f>
        <v>0</v>
      </c>
      <c r="AA264" s="25">
        <f t="shared" ref="AA264" si="2396">IF(AA265&lt;&gt;"",AA265,IF(AA261=TRUE,AA252,0))</f>
        <v>0</v>
      </c>
      <c r="AB264" s="25">
        <f t="shared" ref="AB264" si="2397">IF(AB265&lt;&gt;"",AB265,IF(AB261=TRUE,AB252,0))</f>
        <v>0</v>
      </c>
      <c r="AC264" s="25">
        <f t="shared" ref="AC264" si="2398">IF(AC265&lt;&gt;"",AC265,IF(AC261=TRUE,AC252,0))</f>
        <v>0</v>
      </c>
      <c r="AD264" s="25">
        <f t="shared" ref="AD264" si="2399">IF(AD265&lt;&gt;"",AD265,IF(AD261=TRUE,AD252,0))</f>
        <v>0</v>
      </c>
      <c r="AE264" s="25">
        <f t="shared" ref="AE264" si="2400">IF(AE265&lt;&gt;"",AE265,IF(AE261=TRUE,AE252,0))</f>
        <v>0</v>
      </c>
      <c r="AF264" s="25">
        <f t="shared" ref="AF264" si="2401">IF(AF265&lt;&gt;"",AF265,IF(AF261=TRUE,AF252,0))</f>
        <v>0</v>
      </c>
      <c r="AG264" s="25">
        <f t="shared" ref="AG264" si="2402">IF(AG265&lt;&gt;"",AG265,IF(AG261=TRUE,AG252,0))</f>
        <v>2427.2624711896619</v>
      </c>
      <c r="AH264" s="25">
        <f t="shared" ref="AH264" si="2403">IF(AH265&lt;&gt;"",AH265,IF(AH261=TRUE,AH252,0))</f>
        <v>0</v>
      </c>
      <c r="AI264" s="25">
        <f t="shared" ref="AI264" si="2404">IF(AI265&lt;&gt;"",AI265,IF(AI261=TRUE,AI252,0))</f>
        <v>0</v>
      </c>
      <c r="AJ264" s="25">
        <f t="shared" ref="AJ264" si="2405">IF(AJ265&lt;&gt;"",AJ265,IF(AJ261=TRUE,AJ252,0))</f>
        <v>0</v>
      </c>
      <c r="AK264" s="25">
        <f t="shared" ref="AK264" si="2406">IF(AK265&lt;&gt;"",AK265,IF(AK261=TRUE,AK252,0))</f>
        <v>0</v>
      </c>
      <c r="AL264" s="25">
        <f t="shared" ref="AL264" si="2407">IF(AL265&lt;&gt;"",AL265,IF(AL261=TRUE,AL252,0))</f>
        <v>0</v>
      </c>
      <c r="AM264" s="25">
        <f t="shared" ref="AM264" si="2408">IF(AM265&lt;&gt;"",AM265,IF(AM261=TRUE,AM252,0))</f>
        <v>0</v>
      </c>
      <c r="AN264" s="25">
        <f t="shared" ref="AN264" si="2409">IF(AN265&lt;&gt;"",AN265,IF(AN261=TRUE,AN252,0))</f>
        <v>0</v>
      </c>
      <c r="AO264" s="25">
        <f t="shared" ref="AO264" si="2410">IF(AO265&lt;&gt;"",AO265,IF(AO261=TRUE,AO252,0))</f>
        <v>0</v>
      </c>
      <c r="AP264" s="25">
        <f t="shared" ref="AP264" si="2411">IF(AP265&lt;&gt;"",AP265,IF(AP261=TRUE,AP252,0))</f>
        <v>0</v>
      </c>
    </row>
    <row r="265" spans="1:42" x14ac:dyDescent="0.25">
      <c r="A265" s="27" t="str">
        <f>_xlfn.CONCAT("Spent on ",A248," Override")</f>
        <v>Spent on Fixtures - Plumbing Override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</row>
    <row r="267" spans="1:42" ht="18" thickBot="1" x14ac:dyDescent="0.35">
      <c r="A267" s="21" t="str">
        <f>'Inputs &amp; Dashboard'!B18</f>
        <v>Water Heater</v>
      </c>
      <c r="B267" s="4" t="s">
        <v>18</v>
      </c>
      <c r="C267" s="3">
        <v>1</v>
      </c>
      <c r="D267" s="3">
        <v>2</v>
      </c>
      <c r="E267" s="3">
        <v>3</v>
      </c>
      <c r="F267" s="3">
        <v>4</v>
      </c>
      <c r="G267" s="3">
        <v>5</v>
      </c>
      <c r="H267" s="3">
        <v>6</v>
      </c>
      <c r="I267" s="3">
        <v>7</v>
      </c>
      <c r="J267" s="3">
        <v>8</v>
      </c>
      <c r="K267" s="3">
        <v>9</v>
      </c>
      <c r="L267" s="3">
        <v>10</v>
      </c>
      <c r="M267" s="3">
        <v>11</v>
      </c>
      <c r="N267" s="3">
        <v>12</v>
      </c>
      <c r="O267" s="3">
        <v>13</v>
      </c>
      <c r="P267" s="3">
        <v>14</v>
      </c>
      <c r="Q267" s="3">
        <v>15</v>
      </c>
      <c r="R267" s="3">
        <v>16</v>
      </c>
      <c r="S267" s="3">
        <v>17</v>
      </c>
      <c r="T267" s="3">
        <v>18</v>
      </c>
      <c r="U267" s="3">
        <v>19</v>
      </c>
      <c r="V267" s="3">
        <v>20</v>
      </c>
      <c r="W267" s="3">
        <v>21</v>
      </c>
      <c r="X267" s="3">
        <v>22</v>
      </c>
      <c r="Y267" s="3">
        <v>23</v>
      </c>
      <c r="Z267" s="3">
        <v>24</v>
      </c>
      <c r="AA267" s="3">
        <v>25</v>
      </c>
      <c r="AB267" s="3">
        <v>26</v>
      </c>
      <c r="AC267" s="3">
        <v>27</v>
      </c>
      <c r="AD267" s="3">
        <v>28</v>
      </c>
      <c r="AE267" s="3">
        <v>29</v>
      </c>
      <c r="AF267" s="3">
        <v>30</v>
      </c>
      <c r="AG267" s="3">
        <v>31</v>
      </c>
      <c r="AH267" s="3">
        <v>32</v>
      </c>
      <c r="AI267" s="3">
        <v>33</v>
      </c>
      <c r="AJ267" s="3">
        <v>34</v>
      </c>
      <c r="AK267" s="3">
        <v>35</v>
      </c>
      <c r="AL267" s="3">
        <v>36</v>
      </c>
      <c r="AM267" s="3">
        <v>37</v>
      </c>
      <c r="AN267" s="3">
        <v>38</v>
      </c>
      <c r="AO267" s="3">
        <v>39</v>
      </c>
      <c r="AP267" s="3">
        <v>40</v>
      </c>
    </row>
    <row r="268" spans="1:42" ht="15.75" thickTop="1" x14ac:dyDescent="0.25">
      <c r="A268" s="22" t="s">
        <v>19</v>
      </c>
      <c r="C268" s="23">
        <f>IF(C269&lt;&gt;"",C269,0.03)</f>
        <v>0.03</v>
      </c>
      <c r="D268" s="23">
        <f>IF(D269&lt;&gt;"",D269,C268)</f>
        <v>0.03</v>
      </c>
      <c r="E268" s="23">
        <f t="shared" ref="E268" si="2412">IF(E269&lt;&gt;"",E269,D268)</f>
        <v>0.03</v>
      </c>
      <c r="F268" s="23">
        <f t="shared" ref="F268" si="2413">IF(F269&lt;&gt;"",F269,E268)</f>
        <v>0.03</v>
      </c>
      <c r="G268" s="23">
        <f t="shared" ref="G268" si="2414">IF(G269&lt;&gt;"",G269,F268)</f>
        <v>0.03</v>
      </c>
      <c r="H268" s="23">
        <f t="shared" ref="H268" si="2415">IF(H269&lt;&gt;"",H269,G268)</f>
        <v>0.03</v>
      </c>
      <c r="I268" s="23">
        <f t="shared" ref="I268" si="2416">IF(I269&lt;&gt;"",I269,H268)</f>
        <v>0.03</v>
      </c>
      <c r="J268" s="23">
        <f t="shared" ref="J268" si="2417">IF(J269&lt;&gt;"",J269,I268)</f>
        <v>0.03</v>
      </c>
      <c r="K268" s="23">
        <f t="shared" ref="K268" si="2418">IF(K269&lt;&gt;"",K269,J268)</f>
        <v>0.03</v>
      </c>
      <c r="L268" s="23">
        <f t="shared" ref="L268" si="2419">IF(L269&lt;&gt;"",L269,K268)</f>
        <v>0.03</v>
      </c>
      <c r="M268" s="23">
        <f t="shared" ref="M268" si="2420">IF(M269&lt;&gt;"",M269,L268)</f>
        <v>0.03</v>
      </c>
      <c r="N268" s="23">
        <f t="shared" ref="N268" si="2421">IF(N269&lt;&gt;"",N269,M268)</f>
        <v>0.03</v>
      </c>
      <c r="O268" s="23">
        <f t="shared" ref="O268" si="2422">IF(O269&lt;&gt;"",O269,N268)</f>
        <v>0.03</v>
      </c>
      <c r="P268" s="23">
        <f t="shared" ref="P268" si="2423">IF(P269&lt;&gt;"",P269,O268)</f>
        <v>0.03</v>
      </c>
      <c r="Q268" s="23">
        <f t="shared" ref="Q268" si="2424">IF(Q269&lt;&gt;"",Q269,P268)</f>
        <v>0.03</v>
      </c>
      <c r="R268" s="23">
        <f t="shared" ref="R268" si="2425">IF(R269&lt;&gt;"",R269,Q268)</f>
        <v>0.03</v>
      </c>
      <c r="S268" s="23">
        <f t="shared" ref="S268" si="2426">IF(S269&lt;&gt;"",S269,R268)</f>
        <v>0.03</v>
      </c>
      <c r="T268" s="23">
        <f t="shared" ref="T268" si="2427">IF(T269&lt;&gt;"",T269,S268)</f>
        <v>0.03</v>
      </c>
      <c r="U268" s="23">
        <f t="shared" ref="U268" si="2428">IF(U269&lt;&gt;"",U269,T268)</f>
        <v>0.03</v>
      </c>
      <c r="V268" s="23">
        <f t="shared" ref="V268" si="2429">IF(V269&lt;&gt;"",V269,U268)</f>
        <v>0.03</v>
      </c>
      <c r="W268" s="23">
        <f t="shared" ref="W268" si="2430">IF(W269&lt;&gt;"",W269,V268)</f>
        <v>0.03</v>
      </c>
      <c r="X268" s="23">
        <f t="shared" ref="X268" si="2431">IF(X269&lt;&gt;"",X269,W268)</f>
        <v>0.03</v>
      </c>
      <c r="Y268" s="23">
        <f t="shared" ref="Y268" si="2432">IF(Y269&lt;&gt;"",Y269,X268)</f>
        <v>0.03</v>
      </c>
      <c r="Z268" s="23">
        <f t="shared" ref="Z268" si="2433">IF(Z269&lt;&gt;"",Z269,Y268)</f>
        <v>0.03</v>
      </c>
      <c r="AA268" s="23">
        <f t="shared" ref="AA268" si="2434">IF(AA269&lt;&gt;"",AA269,Z268)</f>
        <v>0.03</v>
      </c>
      <c r="AB268" s="23">
        <f t="shared" ref="AB268" si="2435">IF(AB269&lt;&gt;"",AB269,AA268)</f>
        <v>0.03</v>
      </c>
      <c r="AC268" s="23">
        <f t="shared" ref="AC268" si="2436">IF(AC269&lt;&gt;"",AC269,AB268)</f>
        <v>0.03</v>
      </c>
      <c r="AD268" s="23">
        <f t="shared" ref="AD268" si="2437">IF(AD269&lt;&gt;"",AD269,AC268)</f>
        <v>0.03</v>
      </c>
      <c r="AE268" s="23">
        <f t="shared" ref="AE268" si="2438">IF(AE269&lt;&gt;"",AE269,AD268)</f>
        <v>0.03</v>
      </c>
      <c r="AF268" s="23">
        <f t="shared" ref="AF268" si="2439">IF(AF269&lt;&gt;"",AF269,AE268)</f>
        <v>0.03</v>
      </c>
      <c r="AG268" s="23">
        <f t="shared" ref="AG268" si="2440">IF(AG269&lt;&gt;"",AG269,AF268)</f>
        <v>0.03</v>
      </c>
      <c r="AH268" s="23">
        <f t="shared" ref="AH268" si="2441">IF(AH269&lt;&gt;"",AH269,AG268)</f>
        <v>0.03</v>
      </c>
      <c r="AI268" s="23">
        <f t="shared" ref="AI268" si="2442">IF(AI269&lt;&gt;"",AI269,AH268)</f>
        <v>0.03</v>
      </c>
      <c r="AJ268" s="23">
        <f t="shared" ref="AJ268" si="2443">IF(AJ269&lt;&gt;"",AJ269,AI268)</f>
        <v>0.03</v>
      </c>
      <c r="AK268" s="23">
        <f t="shared" ref="AK268" si="2444">IF(AK269&lt;&gt;"",AK269,AJ268)</f>
        <v>0.03</v>
      </c>
      <c r="AL268" s="23">
        <f t="shared" ref="AL268" si="2445">IF(AL269&lt;&gt;"",AL269,AK268)</f>
        <v>0.03</v>
      </c>
      <c r="AM268" s="23">
        <f t="shared" ref="AM268" si="2446">IF(AM269&lt;&gt;"",AM269,AL268)</f>
        <v>0.03</v>
      </c>
      <c r="AN268" s="23">
        <f t="shared" ref="AN268" si="2447">IF(AN269&lt;&gt;"",AN269,AM268)</f>
        <v>0.03</v>
      </c>
      <c r="AO268" s="23">
        <f t="shared" ref="AO268" si="2448">IF(AO269&lt;&gt;"",AO269,AN268)</f>
        <v>0.03</v>
      </c>
      <c r="AP268" s="23">
        <f t="shared" ref="AP268" si="2449">IF(AP269&lt;&gt;"",AP269,AO268)</f>
        <v>0.03</v>
      </c>
    </row>
    <row r="269" spans="1:42" x14ac:dyDescent="0.25">
      <c r="A269" s="24" t="s">
        <v>20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</row>
    <row r="271" spans="1:42" x14ac:dyDescent="0.25">
      <c r="A271" s="22" t="str">
        <f>_xlfn.CONCAT(A267," Cost")</f>
        <v>Water Heater Cost</v>
      </c>
      <c r="C271" s="25">
        <f>IF(C272&lt;&gt;"",C272,'Inputs &amp; Dashboard'!C18)</f>
        <v>1000</v>
      </c>
      <c r="D271" s="25">
        <f>IF(D272&lt;&gt;"",D272,C271*(1+D268))</f>
        <v>1030</v>
      </c>
      <c r="E271" s="25">
        <f t="shared" ref="E271" si="2450">IF(E272&lt;&gt;"",E272,D271*(1+E268))</f>
        <v>1060.9000000000001</v>
      </c>
      <c r="F271" s="25">
        <f t="shared" ref="F271" si="2451">IF(F272&lt;&gt;"",F272,E271*(1+F268))</f>
        <v>1092.7270000000001</v>
      </c>
      <c r="G271" s="25">
        <f t="shared" ref="G271" si="2452">IF(G272&lt;&gt;"",G272,F271*(1+G268))</f>
        <v>1125.50881</v>
      </c>
      <c r="H271" s="25">
        <f t="shared" ref="H271" si="2453">IF(H272&lt;&gt;"",H272,G271*(1+H268))</f>
        <v>1159.2740743000002</v>
      </c>
      <c r="I271" s="25">
        <f t="shared" ref="I271" si="2454">IF(I272&lt;&gt;"",I272,H271*(1+I268))</f>
        <v>1194.0522965290002</v>
      </c>
      <c r="J271" s="25">
        <f t="shared" ref="J271" si="2455">IF(J272&lt;&gt;"",J272,I271*(1+J268))</f>
        <v>1229.8738654248702</v>
      </c>
      <c r="K271" s="25">
        <f t="shared" ref="K271" si="2456">IF(K272&lt;&gt;"",K272,J271*(1+K268))</f>
        <v>1266.7700813876163</v>
      </c>
      <c r="L271" s="25">
        <f t="shared" ref="L271" si="2457">IF(L272&lt;&gt;"",L272,K271*(1+L268))</f>
        <v>1304.7731838292448</v>
      </c>
      <c r="M271" s="25">
        <f t="shared" ref="M271" si="2458">IF(M272&lt;&gt;"",M272,L271*(1+M268))</f>
        <v>1343.9163793441221</v>
      </c>
      <c r="N271" s="25">
        <f t="shared" ref="N271" si="2459">IF(N272&lt;&gt;"",N272,M271*(1+N268))</f>
        <v>1384.2338707244458</v>
      </c>
      <c r="O271" s="25">
        <f t="shared" ref="O271" si="2460">IF(O272&lt;&gt;"",O272,N271*(1+O268))</f>
        <v>1425.7608868461791</v>
      </c>
      <c r="P271" s="25">
        <f t="shared" ref="P271" si="2461">IF(P272&lt;&gt;"",P272,O271*(1+P268))</f>
        <v>1468.5337134515646</v>
      </c>
      <c r="Q271" s="25">
        <f t="shared" ref="Q271" si="2462">IF(Q272&lt;&gt;"",Q272,P271*(1+Q268))</f>
        <v>1512.5897248551116</v>
      </c>
      <c r="R271" s="25">
        <f t="shared" ref="R271" si="2463">IF(R272&lt;&gt;"",R272,Q271*(1+R268))</f>
        <v>1557.9674166007651</v>
      </c>
      <c r="S271" s="25">
        <f t="shared" ref="S271" si="2464">IF(S272&lt;&gt;"",S272,R271*(1+S268))</f>
        <v>1604.706439098788</v>
      </c>
      <c r="T271" s="25">
        <f t="shared" ref="T271" si="2465">IF(T272&lt;&gt;"",T272,S271*(1+T268))</f>
        <v>1652.8476322717518</v>
      </c>
      <c r="U271" s="25">
        <f t="shared" ref="U271" si="2466">IF(U272&lt;&gt;"",U272,T271*(1+U268))</f>
        <v>1702.4330612399044</v>
      </c>
      <c r="V271" s="25">
        <f t="shared" ref="V271" si="2467">IF(V272&lt;&gt;"",V272,U271*(1+V268))</f>
        <v>1753.5060530771016</v>
      </c>
      <c r="W271" s="25">
        <f t="shared" ref="W271" si="2468">IF(W272&lt;&gt;"",W272,V271*(1+W268))</f>
        <v>1806.1112346694147</v>
      </c>
      <c r="X271" s="25">
        <f t="shared" ref="X271" si="2469">IF(X272&lt;&gt;"",X272,W271*(1+X268))</f>
        <v>1860.2945717094972</v>
      </c>
      <c r="Y271" s="25">
        <f t="shared" ref="Y271" si="2470">IF(Y272&lt;&gt;"",Y272,X271*(1+Y268))</f>
        <v>1916.1034088607821</v>
      </c>
      <c r="Z271" s="25">
        <f t="shared" ref="Z271" si="2471">IF(Z272&lt;&gt;"",Z272,Y271*(1+Z268))</f>
        <v>1973.5865111266057</v>
      </c>
      <c r="AA271" s="25">
        <f t="shared" ref="AA271" si="2472">IF(AA272&lt;&gt;"",AA272,Z271*(1+AA268))</f>
        <v>2032.794106460404</v>
      </c>
      <c r="AB271" s="25">
        <f t="shared" ref="AB271" si="2473">IF(AB272&lt;&gt;"",AB272,AA271*(1+AB268))</f>
        <v>2093.7779296542162</v>
      </c>
      <c r="AC271" s="25">
        <f t="shared" ref="AC271" si="2474">IF(AC272&lt;&gt;"",AC272,AB271*(1+AC268))</f>
        <v>2156.5912675438426</v>
      </c>
      <c r="AD271" s="25">
        <f t="shared" ref="AD271" si="2475">IF(AD272&lt;&gt;"",AD272,AC271*(1+AD268))</f>
        <v>2221.2890055701578</v>
      </c>
      <c r="AE271" s="25">
        <f t="shared" ref="AE271" si="2476">IF(AE272&lt;&gt;"",AE272,AD271*(1+AE268))</f>
        <v>2287.9276757372627</v>
      </c>
      <c r="AF271" s="25">
        <f t="shared" ref="AF271" si="2477">IF(AF272&lt;&gt;"",AF272,AE271*(1+AF268))</f>
        <v>2356.5655060093804</v>
      </c>
      <c r="AG271" s="25">
        <f t="shared" ref="AG271" si="2478">IF(AG272&lt;&gt;"",AG272,AF271*(1+AG268))</f>
        <v>2427.2624711896619</v>
      </c>
      <c r="AH271" s="25">
        <f t="shared" ref="AH271" si="2479">IF(AH272&lt;&gt;"",AH272,AG271*(1+AH268))</f>
        <v>2500.080345325352</v>
      </c>
      <c r="AI271" s="25">
        <f t="shared" ref="AI271" si="2480">IF(AI272&lt;&gt;"",AI272,AH271*(1+AI268))</f>
        <v>2575.0827556851127</v>
      </c>
      <c r="AJ271" s="25">
        <f t="shared" ref="AJ271" si="2481">IF(AJ272&lt;&gt;"",AJ272,AI271*(1+AJ268))</f>
        <v>2652.3352383556662</v>
      </c>
      <c r="AK271" s="25">
        <f t="shared" ref="AK271" si="2482">IF(AK272&lt;&gt;"",AK272,AJ271*(1+AK268))</f>
        <v>2731.9052955063362</v>
      </c>
      <c r="AL271" s="25">
        <f t="shared" ref="AL271" si="2483">IF(AL272&lt;&gt;"",AL272,AK271*(1+AL268))</f>
        <v>2813.8624543715264</v>
      </c>
      <c r="AM271" s="25">
        <f t="shared" ref="AM271" si="2484">IF(AM272&lt;&gt;"",AM272,AL271*(1+AM268))</f>
        <v>2898.2783280026724</v>
      </c>
      <c r="AN271" s="25">
        <f t="shared" ref="AN271" si="2485">IF(AN272&lt;&gt;"",AN272,AM271*(1+AN268))</f>
        <v>2985.2266778427525</v>
      </c>
      <c r="AO271" s="25">
        <f t="shared" ref="AO271" si="2486">IF(AO272&lt;&gt;"",AO272,AN271*(1+AO268))</f>
        <v>3074.7834781780352</v>
      </c>
      <c r="AP271" s="25">
        <f t="shared" ref="AP271" si="2487">IF(AP272&lt;&gt;"",AP272,AO271*(1+AP268))</f>
        <v>3167.0269825233763</v>
      </c>
    </row>
    <row r="272" spans="1:42" x14ac:dyDescent="0.25">
      <c r="A272" s="24" t="str">
        <f>_xlfn.CONCAT(A267, " Cost Override")</f>
        <v>Water Heater Cost Override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</row>
    <row r="274" spans="1:42" x14ac:dyDescent="0.25">
      <c r="A274" s="22" t="str">
        <f>_xlfn.CONCAT(A267," Age in Years")</f>
        <v>Water Heater Age in Years</v>
      </c>
      <c r="C274" s="26">
        <f>IF(C275&lt;&gt;"",C275,IF('Inputs &amp; Dashboard'!E18&gt;=C277,0,'Inputs &amp; Dashboard'!E18))</f>
        <v>0</v>
      </c>
      <c r="D274" s="26">
        <f>IF(D275&lt;&gt;"",D275,IF(C274+1&gt;=D277,0,C274+1))</f>
        <v>1</v>
      </c>
      <c r="E274" s="26">
        <f t="shared" ref="E274" si="2488">IF(E275&lt;&gt;"",E275,IF(D274+1&gt;=E277,0,D274+1))</f>
        <v>2</v>
      </c>
      <c r="F274" s="26">
        <f t="shared" ref="F274" si="2489">IF(F275&lt;&gt;"",F275,IF(E274+1&gt;=F277,0,E274+1))</f>
        <v>3</v>
      </c>
      <c r="G274" s="26">
        <f t="shared" ref="G274" si="2490">IF(G275&lt;&gt;"",G275,IF(F274+1&gt;=G277,0,F274+1))</f>
        <v>4</v>
      </c>
      <c r="H274" s="26">
        <f t="shared" ref="H274" si="2491">IF(H275&lt;&gt;"",H275,IF(G274+1&gt;=H277,0,G274+1))</f>
        <v>5</v>
      </c>
      <c r="I274" s="26">
        <f t="shared" ref="I274" si="2492">IF(I275&lt;&gt;"",I275,IF(H274+1&gt;=I277,0,H274+1))</f>
        <v>6</v>
      </c>
      <c r="J274" s="26">
        <f t="shared" ref="J274" si="2493">IF(J275&lt;&gt;"",J275,IF(I274+1&gt;=J277,0,I274+1))</f>
        <v>7</v>
      </c>
      <c r="K274" s="26">
        <f t="shared" ref="K274" si="2494">IF(K275&lt;&gt;"",K275,IF(J274+1&gt;=K277,0,J274+1))</f>
        <v>8</v>
      </c>
      <c r="L274" s="26">
        <f t="shared" ref="L274" si="2495">IF(L275&lt;&gt;"",L275,IF(K274+1&gt;=L277,0,K274+1))</f>
        <v>9</v>
      </c>
      <c r="M274" s="26">
        <f t="shared" ref="M274" si="2496">IF(M275&lt;&gt;"",M275,IF(L274+1&gt;=M277,0,L274+1))</f>
        <v>0</v>
      </c>
      <c r="N274" s="26">
        <f t="shared" ref="N274" si="2497">IF(N275&lt;&gt;"",N275,IF(M274+1&gt;=N277,0,M274+1))</f>
        <v>1</v>
      </c>
      <c r="O274" s="26">
        <f t="shared" ref="O274" si="2498">IF(O275&lt;&gt;"",O275,IF(N274+1&gt;=O277,0,N274+1))</f>
        <v>2</v>
      </c>
      <c r="P274" s="26">
        <f t="shared" ref="P274" si="2499">IF(P275&lt;&gt;"",P275,IF(O274+1&gt;=P277,0,O274+1))</f>
        <v>3</v>
      </c>
      <c r="Q274" s="26">
        <f t="shared" ref="Q274" si="2500">IF(Q275&lt;&gt;"",Q275,IF(P274+1&gt;=Q277,0,P274+1))</f>
        <v>4</v>
      </c>
      <c r="R274" s="26">
        <f t="shared" ref="R274" si="2501">IF(R275&lt;&gt;"",R275,IF(Q274+1&gt;=R277,0,Q274+1))</f>
        <v>5</v>
      </c>
      <c r="S274" s="26">
        <f t="shared" ref="S274" si="2502">IF(S275&lt;&gt;"",S275,IF(R274+1&gt;=S277,0,R274+1))</f>
        <v>6</v>
      </c>
      <c r="T274" s="26">
        <f t="shared" ref="T274" si="2503">IF(T275&lt;&gt;"",T275,IF(S274+1&gt;=T277,0,S274+1))</f>
        <v>7</v>
      </c>
      <c r="U274" s="26">
        <f t="shared" ref="U274" si="2504">IF(U275&lt;&gt;"",U275,IF(T274+1&gt;=U277,0,T274+1))</f>
        <v>8</v>
      </c>
      <c r="V274" s="26">
        <f t="shared" ref="V274" si="2505">IF(V275&lt;&gt;"",V275,IF(U274+1&gt;=V277,0,U274+1))</f>
        <v>9</v>
      </c>
      <c r="W274" s="26">
        <f t="shared" ref="W274" si="2506">IF(W275&lt;&gt;"",W275,IF(V274+1&gt;=W277,0,V274+1))</f>
        <v>0</v>
      </c>
      <c r="X274" s="26">
        <f t="shared" ref="X274" si="2507">IF(X275&lt;&gt;"",X275,IF(W274+1&gt;=X277,0,W274+1))</f>
        <v>1</v>
      </c>
      <c r="Y274" s="26">
        <f t="shared" ref="Y274" si="2508">IF(Y275&lt;&gt;"",Y275,IF(X274+1&gt;=Y277,0,X274+1))</f>
        <v>2</v>
      </c>
      <c r="Z274" s="26">
        <f t="shared" ref="Z274" si="2509">IF(Z275&lt;&gt;"",Z275,IF(Y274+1&gt;=Z277,0,Y274+1))</f>
        <v>3</v>
      </c>
      <c r="AA274" s="26">
        <f t="shared" ref="AA274" si="2510">IF(AA275&lt;&gt;"",AA275,IF(Z274+1&gt;=AA277,0,Z274+1))</f>
        <v>4</v>
      </c>
      <c r="AB274" s="26">
        <f t="shared" ref="AB274" si="2511">IF(AB275&lt;&gt;"",AB275,IF(AA274+1&gt;=AB277,0,AA274+1))</f>
        <v>5</v>
      </c>
      <c r="AC274" s="26">
        <f t="shared" ref="AC274" si="2512">IF(AC275&lt;&gt;"",AC275,IF(AB274+1&gt;=AC277,0,AB274+1))</f>
        <v>6</v>
      </c>
      <c r="AD274" s="26">
        <f t="shared" ref="AD274" si="2513">IF(AD275&lt;&gt;"",AD275,IF(AC274+1&gt;=AD277,0,AC274+1))</f>
        <v>7</v>
      </c>
      <c r="AE274" s="26">
        <f t="shared" ref="AE274" si="2514">IF(AE275&lt;&gt;"",AE275,IF(AD274+1&gt;=AE277,0,AD274+1))</f>
        <v>8</v>
      </c>
      <c r="AF274" s="26">
        <f t="shared" ref="AF274" si="2515">IF(AF275&lt;&gt;"",AF275,IF(AE274+1&gt;=AF277,0,AE274+1))</f>
        <v>9</v>
      </c>
      <c r="AG274" s="26">
        <f t="shared" ref="AG274" si="2516">IF(AG275&lt;&gt;"",AG275,IF(AF274+1&gt;=AG277,0,AF274+1))</f>
        <v>0</v>
      </c>
      <c r="AH274" s="26">
        <f t="shared" ref="AH274" si="2517">IF(AH275&lt;&gt;"",AH275,IF(AG274+1&gt;=AH277,0,AG274+1))</f>
        <v>1</v>
      </c>
      <c r="AI274" s="26">
        <f t="shared" ref="AI274" si="2518">IF(AI275&lt;&gt;"",AI275,IF(AH274+1&gt;=AI277,0,AH274+1))</f>
        <v>2</v>
      </c>
      <c r="AJ274" s="26">
        <f t="shared" ref="AJ274" si="2519">IF(AJ275&lt;&gt;"",AJ275,IF(AI274+1&gt;=AJ277,0,AI274+1))</f>
        <v>3</v>
      </c>
      <c r="AK274" s="26">
        <f t="shared" ref="AK274" si="2520">IF(AK275&lt;&gt;"",AK275,IF(AJ274+1&gt;=AK277,0,AJ274+1))</f>
        <v>4</v>
      </c>
      <c r="AL274" s="26">
        <f t="shared" ref="AL274" si="2521">IF(AL275&lt;&gt;"",AL275,IF(AK274+1&gt;=AL277,0,AK274+1))</f>
        <v>5</v>
      </c>
      <c r="AM274" s="26">
        <f t="shared" ref="AM274" si="2522">IF(AM275&lt;&gt;"",AM275,IF(AL274+1&gt;=AM277,0,AL274+1))</f>
        <v>6</v>
      </c>
      <c r="AN274" s="26">
        <f t="shared" ref="AN274" si="2523">IF(AN275&lt;&gt;"",AN275,IF(AM274+1&gt;=AN277,0,AM274+1))</f>
        <v>7</v>
      </c>
      <c r="AO274" s="26">
        <f t="shared" ref="AO274" si="2524">IF(AO275&lt;&gt;"",AO275,IF(AN274+1&gt;=AO277,0,AN274+1))</f>
        <v>8</v>
      </c>
      <c r="AP274" s="26">
        <f t="shared" ref="AP274" si="2525">IF(AP275&lt;&gt;"",AP275,IF(AO274+1&gt;=AP277,0,AO274+1))</f>
        <v>9</v>
      </c>
    </row>
    <row r="275" spans="1:42" x14ac:dyDescent="0.25">
      <c r="A275" s="24" t="str">
        <f>_xlfn.CONCAT(A267, " Age in Years Override")</f>
        <v>Water Heater Age in Years Override</v>
      </c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</row>
    <row r="277" spans="1:42" x14ac:dyDescent="0.25">
      <c r="A277" s="22" t="str">
        <f>_xlfn.CONCAT(A267," Frequency in Years")</f>
        <v>Water Heater Frequency in Years</v>
      </c>
      <c r="C277" s="26">
        <f>IF(C278&lt;&gt;"",C278,'Inputs &amp; Dashboard'!D18)</f>
        <v>10</v>
      </c>
      <c r="D277" s="26">
        <f>IF(D278&lt;&gt;"",D278,C277)</f>
        <v>10</v>
      </c>
      <c r="E277" s="26">
        <f t="shared" ref="E277" si="2526">IF(E278&lt;&gt;"",E278,D277)</f>
        <v>10</v>
      </c>
      <c r="F277" s="26">
        <f t="shared" ref="F277" si="2527">IF(F278&lt;&gt;"",F278,E277)</f>
        <v>10</v>
      </c>
      <c r="G277" s="26">
        <f t="shared" ref="G277" si="2528">IF(G278&lt;&gt;"",G278,F277)</f>
        <v>10</v>
      </c>
      <c r="H277" s="26">
        <f t="shared" ref="H277" si="2529">IF(H278&lt;&gt;"",H278,G277)</f>
        <v>10</v>
      </c>
      <c r="I277" s="26">
        <f t="shared" ref="I277" si="2530">IF(I278&lt;&gt;"",I278,H277)</f>
        <v>10</v>
      </c>
      <c r="J277" s="26">
        <f t="shared" ref="J277" si="2531">IF(J278&lt;&gt;"",J278,I277)</f>
        <v>10</v>
      </c>
      <c r="K277" s="26">
        <f t="shared" ref="K277" si="2532">IF(K278&lt;&gt;"",K278,J277)</f>
        <v>10</v>
      </c>
      <c r="L277" s="26">
        <f t="shared" ref="L277" si="2533">IF(L278&lt;&gt;"",L278,K277)</f>
        <v>10</v>
      </c>
      <c r="M277" s="26">
        <f t="shared" ref="M277" si="2534">IF(M278&lt;&gt;"",M278,L277)</f>
        <v>10</v>
      </c>
      <c r="N277" s="26">
        <f t="shared" ref="N277" si="2535">IF(N278&lt;&gt;"",N278,M277)</f>
        <v>10</v>
      </c>
      <c r="O277" s="26">
        <f t="shared" ref="O277" si="2536">IF(O278&lt;&gt;"",O278,N277)</f>
        <v>10</v>
      </c>
      <c r="P277" s="26">
        <f t="shared" ref="P277" si="2537">IF(P278&lt;&gt;"",P278,O277)</f>
        <v>10</v>
      </c>
      <c r="Q277" s="26">
        <f t="shared" ref="Q277" si="2538">IF(Q278&lt;&gt;"",Q278,P277)</f>
        <v>10</v>
      </c>
      <c r="R277" s="26">
        <f t="shared" ref="R277" si="2539">IF(R278&lt;&gt;"",R278,Q277)</f>
        <v>10</v>
      </c>
      <c r="S277" s="26">
        <f t="shared" ref="S277" si="2540">IF(S278&lt;&gt;"",S278,R277)</f>
        <v>10</v>
      </c>
      <c r="T277" s="26">
        <f t="shared" ref="T277" si="2541">IF(T278&lt;&gt;"",T278,S277)</f>
        <v>10</v>
      </c>
      <c r="U277" s="26">
        <f t="shared" ref="U277" si="2542">IF(U278&lt;&gt;"",U278,T277)</f>
        <v>10</v>
      </c>
      <c r="V277" s="26">
        <f t="shared" ref="V277" si="2543">IF(V278&lt;&gt;"",V278,U277)</f>
        <v>10</v>
      </c>
      <c r="W277" s="26">
        <f t="shared" ref="W277" si="2544">IF(W278&lt;&gt;"",W278,V277)</f>
        <v>10</v>
      </c>
      <c r="X277" s="26">
        <f t="shared" ref="X277" si="2545">IF(X278&lt;&gt;"",X278,W277)</f>
        <v>10</v>
      </c>
      <c r="Y277" s="26">
        <f t="shared" ref="Y277" si="2546">IF(Y278&lt;&gt;"",Y278,X277)</f>
        <v>10</v>
      </c>
      <c r="Z277" s="26">
        <f t="shared" ref="Z277" si="2547">IF(Z278&lt;&gt;"",Z278,Y277)</f>
        <v>10</v>
      </c>
      <c r="AA277" s="26">
        <f t="shared" ref="AA277" si="2548">IF(AA278&lt;&gt;"",AA278,Z277)</f>
        <v>10</v>
      </c>
      <c r="AB277" s="26">
        <f t="shared" ref="AB277" si="2549">IF(AB278&lt;&gt;"",AB278,AA277)</f>
        <v>10</v>
      </c>
      <c r="AC277" s="26">
        <f t="shared" ref="AC277" si="2550">IF(AC278&lt;&gt;"",AC278,AB277)</f>
        <v>10</v>
      </c>
      <c r="AD277" s="26">
        <f t="shared" ref="AD277" si="2551">IF(AD278&lt;&gt;"",AD278,AC277)</f>
        <v>10</v>
      </c>
      <c r="AE277" s="26">
        <f t="shared" ref="AE277" si="2552">IF(AE278&lt;&gt;"",AE278,AD277)</f>
        <v>10</v>
      </c>
      <c r="AF277" s="26">
        <f t="shared" ref="AF277" si="2553">IF(AF278&lt;&gt;"",AF278,AE277)</f>
        <v>10</v>
      </c>
      <c r="AG277" s="26">
        <f t="shared" ref="AG277" si="2554">IF(AG278&lt;&gt;"",AG278,AF277)</f>
        <v>10</v>
      </c>
      <c r="AH277" s="26">
        <f t="shared" ref="AH277" si="2555">IF(AH278&lt;&gt;"",AH278,AG277)</f>
        <v>10</v>
      </c>
      <c r="AI277" s="26">
        <f t="shared" ref="AI277" si="2556">IF(AI278&lt;&gt;"",AI278,AH277)</f>
        <v>10</v>
      </c>
      <c r="AJ277" s="26">
        <f t="shared" ref="AJ277" si="2557">IF(AJ278&lt;&gt;"",AJ278,AI277)</f>
        <v>10</v>
      </c>
      <c r="AK277" s="26">
        <f t="shared" ref="AK277" si="2558">IF(AK278&lt;&gt;"",AK278,AJ277)</f>
        <v>10</v>
      </c>
      <c r="AL277" s="26">
        <f t="shared" ref="AL277" si="2559">IF(AL278&lt;&gt;"",AL278,AK277)</f>
        <v>10</v>
      </c>
      <c r="AM277" s="26">
        <f t="shared" ref="AM277" si="2560">IF(AM278&lt;&gt;"",AM278,AL277)</f>
        <v>10</v>
      </c>
      <c r="AN277" s="26">
        <f t="shared" ref="AN277" si="2561">IF(AN278&lt;&gt;"",AN278,AM277)</f>
        <v>10</v>
      </c>
      <c r="AO277" s="26">
        <f t="shared" ref="AO277" si="2562">IF(AO278&lt;&gt;"",AO278,AN277)</f>
        <v>10</v>
      </c>
      <c r="AP277" s="26">
        <f t="shared" ref="AP277" si="2563">IF(AP278&lt;&gt;"",AP278,AO277)</f>
        <v>10</v>
      </c>
    </row>
    <row r="278" spans="1:42" x14ac:dyDescent="0.25">
      <c r="A278" s="24" t="str">
        <f>_xlfn.CONCAT(A267, " Frequency in Years Override")</f>
        <v>Water Heater Frequency in Years Override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</row>
    <row r="280" spans="1:42" x14ac:dyDescent="0.25">
      <c r="A280" s="22" t="str">
        <f>_xlfn.CONCAT("Replaced ",A267)</f>
        <v>Replaced Water Heater</v>
      </c>
      <c r="C280" s="2" t="b">
        <f>IF(C281&lt;&gt;"",C281,IF('Inputs &amp; Dashboard'!E18=0,FALSE,IF(Overrides!C274=0,TRUE,FALSE)))</f>
        <v>0</v>
      </c>
      <c r="D280" s="2" t="b">
        <f>IF(D281&lt;&gt;"",D281,IF(Overrides!D274=0,TRUE,FALSE))</f>
        <v>0</v>
      </c>
      <c r="E280" s="2" t="b">
        <f>IF(E281&lt;&gt;"",E281,IF(Overrides!E274=0,TRUE,FALSE))</f>
        <v>0</v>
      </c>
      <c r="F280" s="2" t="b">
        <f>IF(F281&lt;&gt;"",F281,IF(Overrides!F274=0,TRUE,FALSE))</f>
        <v>0</v>
      </c>
      <c r="G280" s="2" t="b">
        <f>IF(G281&lt;&gt;"",G281,IF(Overrides!G274=0,TRUE,FALSE))</f>
        <v>0</v>
      </c>
      <c r="H280" s="2" t="b">
        <f>IF(H281&lt;&gt;"",H281,IF(Overrides!H274=0,TRUE,FALSE))</f>
        <v>0</v>
      </c>
      <c r="I280" s="2" t="b">
        <f>IF(I281&lt;&gt;"",I281,IF(Overrides!I274=0,TRUE,FALSE))</f>
        <v>0</v>
      </c>
      <c r="J280" s="2" t="b">
        <f>IF(J281&lt;&gt;"",J281,IF(Overrides!J274=0,TRUE,FALSE))</f>
        <v>0</v>
      </c>
      <c r="K280" s="2" t="b">
        <f>IF(K281&lt;&gt;"",K281,IF(Overrides!K274=0,TRUE,FALSE))</f>
        <v>0</v>
      </c>
      <c r="L280" s="2" t="b">
        <f>IF(L281&lt;&gt;"",L281,IF(Overrides!L274=0,TRUE,FALSE))</f>
        <v>0</v>
      </c>
      <c r="M280" s="2" t="b">
        <f>IF(M281&lt;&gt;"",M281,IF(Overrides!M274=0,TRUE,FALSE))</f>
        <v>1</v>
      </c>
      <c r="N280" s="2" t="b">
        <f>IF(N281&lt;&gt;"",N281,IF(Overrides!N274=0,TRUE,FALSE))</f>
        <v>0</v>
      </c>
      <c r="O280" s="2" t="b">
        <f>IF(O281&lt;&gt;"",O281,IF(Overrides!O274=0,TRUE,FALSE))</f>
        <v>0</v>
      </c>
      <c r="P280" s="2" t="b">
        <f>IF(P281&lt;&gt;"",P281,IF(Overrides!P274=0,TRUE,FALSE))</f>
        <v>0</v>
      </c>
      <c r="Q280" s="2" t="b">
        <f>IF(Q281&lt;&gt;"",Q281,IF(Overrides!Q274=0,TRUE,FALSE))</f>
        <v>0</v>
      </c>
      <c r="R280" s="2" t="b">
        <f>IF(R281&lt;&gt;"",R281,IF(Overrides!R274=0,TRUE,FALSE))</f>
        <v>0</v>
      </c>
      <c r="S280" s="2" t="b">
        <f>IF(S281&lt;&gt;"",S281,IF(Overrides!S274=0,TRUE,FALSE))</f>
        <v>0</v>
      </c>
      <c r="T280" s="2" t="b">
        <f>IF(T281&lt;&gt;"",T281,IF(Overrides!T274=0,TRUE,FALSE))</f>
        <v>0</v>
      </c>
      <c r="U280" s="2" t="b">
        <f>IF(U281&lt;&gt;"",U281,IF(Overrides!U274=0,TRUE,FALSE))</f>
        <v>0</v>
      </c>
      <c r="V280" s="2" t="b">
        <f>IF(V281&lt;&gt;"",V281,IF(Overrides!V274=0,TRUE,FALSE))</f>
        <v>0</v>
      </c>
      <c r="W280" s="2" t="b">
        <f>IF(W281&lt;&gt;"",W281,IF(Overrides!W274=0,TRUE,FALSE))</f>
        <v>1</v>
      </c>
      <c r="X280" s="2" t="b">
        <f>IF(X281&lt;&gt;"",X281,IF(Overrides!X274=0,TRUE,FALSE))</f>
        <v>0</v>
      </c>
      <c r="Y280" s="2" t="b">
        <f>IF(Y281&lt;&gt;"",Y281,IF(Overrides!Y274=0,TRUE,FALSE))</f>
        <v>0</v>
      </c>
      <c r="Z280" s="2" t="b">
        <f>IF(Z281&lt;&gt;"",Z281,IF(Overrides!Z274=0,TRUE,FALSE))</f>
        <v>0</v>
      </c>
      <c r="AA280" s="2" t="b">
        <f>IF(AA281&lt;&gt;"",AA281,IF(Overrides!AA274=0,TRUE,FALSE))</f>
        <v>0</v>
      </c>
      <c r="AB280" s="2" t="b">
        <f>IF(AB281&lt;&gt;"",AB281,IF(Overrides!AB274=0,TRUE,FALSE))</f>
        <v>0</v>
      </c>
      <c r="AC280" s="2" t="b">
        <f>IF(AC281&lt;&gt;"",AC281,IF(Overrides!AC274=0,TRUE,FALSE))</f>
        <v>0</v>
      </c>
      <c r="AD280" s="2" t="b">
        <f>IF(AD281&lt;&gt;"",AD281,IF(Overrides!AD274=0,TRUE,FALSE))</f>
        <v>0</v>
      </c>
      <c r="AE280" s="2" t="b">
        <f>IF(AE281&lt;&gt;"",AE281,IF(Overrides!AE274=0,TRUE,FALSE))</f>
        <v>0</v>
      </c>
      <c r="AF280" s="2" t="b">
        <f>IF(AF281&lt;&gt;"",AF281,IF(Overrides!AF274=0,TRUE,FALSE))</f>
        <v>0</v>
      </c>
      <c r="AG280" s="2" t="b">
        <f>IF(AG281&lt;&gt;"",AG281,IF(Overrides!AG274=0,TRUE,FALSE))</f>
        <v>1</v>
      </c>
      <c r="AH280" s="2" t="b">
        <f>IF(AH281&lt;&gt;"",AH281,IF(Overrides!AH274=0,TRUE,FALSE))</f>
        <v>0</v>
      </c>
      <c r="AI280" s="2" t="b">
        <f>IF(AI281&lt;&gt;"",AI281,IF(Overrides!AI274=0,TRUE,FALSE))</f>
        <v>0</v>
      </c>
      <c r="AJ280" s="2" t="b">
        <f>IF(AJ281&lt;&gt;"",AJ281,IF(Overrides!AJ274=0,TRUE,FALSE))</f>
        <v>0</v>
      </c>
      <c r="AK280" s="2" t="b">
        <f>IF(AK281&lt;&gt;"",AK281,IF(Overrides!AK274=0,TRUE,FALSE))</f>
        <v>0</v>
      </c>
      <c r="AL280" s="2" t="b">
        <f>IF(AL281&lt;&gt;"",AL281,IF(Overrides!AL274=0,TRUE,FALSE))</f>
        <v>0</v>
      </c>
      <c r="AM280" s="2" t="b">
        <f>IF(AM281&lt;&gt;"",AM281,IF(Overrides!AM274=0,TRUE,FALSE))</f>
        <v>0</v>
      </c>
      <c r="AN280" s="2" t="b">
        <f>IF(AN281&lt;&gt;"",AN281,IF(Overrides!AN274=0,TRUE,FALSE))</f>
        <v>0</v>
      </c>
      <c r="AO280" s="2" t="b">
        <f>IF(AO281&lt;&gt;"",AO281,IF(Overrides!AO274=0,TRUE,FALSE))</f>
        <v>0</v>
      </c>
      <c r="AP280" s="2" t="b">
        <f>IF(AP281&lt;&gt;"",AP281,IF(Overrides!AP274=0,TRUE,FALSE))</f>
        <v>0</v>
      </c>
    </row>
    <row r="281" spans="1:42" x14ac:dyDescent="0.25">
      <c r="A281" s="27" t="str">
        <f>_xlfn.CONCAT("Replaced ",A268," Override")</f>
        <v>Replaced Inflation Rate Override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</row>
    <row r="283" spans="1:42" x14ac:dyDescent="0.25">
      <c r="A283" s="22" t="str">
        <f>_xlfn.CONCAT("Spent on ",A267)</f>
        <v>Spent on Water Heater</v>
      </c>
      <c r="C283" s="25">
        <f>IF(C284&lt;&gt;"",C284,IF(C280=TRUE,C271,0))</f>
        <v>0</v>
      </c>
      <c r="D283" s="25">
        <f t="shared" ref="D283" si="2564">IF(D284&lt;&gt;"",D284,IF(D280=TRUE,D271,0))</f>
        <v>0</v>
      </c>
      <c r="E283" s="25">
        <f t="shared" ref="E283" si="2565">IF(E284&lt;&gt;"",E284,IF(E280=TRUE,E271,0))</f>
        <v>0</v>
      </c>
      <c r="F283" s="25">
        <f t="shared" ref="F283" si="2566">IF(F284&lt;&gt;"",F284,IF(F280=TRUE,F271,0))</f>
        <v>0</v>
      </c>
      <c r="G283" s="25">
        <f t="shared" ref="G283" si="2567">IF(G284&lt;&gt;"",G284,IF(G280=TRUE,G271,0))</f>
        <v>0</v>
      </c>
      <c r="H283" s="25">
        <f t="shared" ref="H283" si="2568">IF(H284&lt;&gt;"",H284,IF(H280=TRUE,H271,0))</f>
        <v>0</v>
      </c>
      <c r="I283" s="25">
        <f t="shared" ref="I283" si="2569">IF(I284&lt;&gt;"",I284,IF(I280=TRUE,I271,0))</f>
        <v>0</v>
      </c>
      <c r="J283" s="25">
        <f t="shared" ref="J283" si="2570">IF(J284&lt;&gt;"",J284,IF(J280=TRUE,J271,0))</f>
        <v>0</v>
      </c>
      <c r="K283" s="25">
        <f t="shared" ref="K283" si="2571">IF(K284&lt;&gt;"",K284,IF(K280=TRUE,K271,0))</f>
        <v>0</v>
      </c>
      <c r="L283" s="25">
        <f t="shared" ref="L283" si="2572">IF(L284&lt;&gt;"",L284,IF(L280=TRUE,L271,0))</f>
        <v>0</v>
      </c>
      <c r="M283" s="25">
        <f t="shared" ref="M283" si="2573">IF(M284&lt;&gt;"",M284,IF(M280=TRUE,M271,0))</f>
        <v>1343.9163793441221</v>
      </c>
      <c r="N283" s="25">
        <f t="shared" ref="N283" si="2574">IF(N284&lt;&gt;"",N284,IF(N280=TRUE,N271,0))</f>
        <v>0</v>
      </c>
      <c r="O283" s="25">
        <f t="shared" ref="O283" si="2575">IF(O284&lt;&gt;"",O284,IF(O280=TRUE,O271,0))</f>
        <v>0</v>
      </c>
      <c r="P283" s="25">
        <f t="shared" ref="P283" si="2576">IF(P284&lt;&gt;"",P284,IF(P280=TRUE,P271,0))</f>
        <v>0</v>
      </c>
      <c r="Q283" s="25">
        <f t="shared" ref="Q283" si="2577">IF(Q284&lt;&gt;"",Q284,IF(Q280=TRUE,Q271,0))</f>
        <v>0</v>
      </c>
      <c r="R283" s="25">
        <f t="shared" ref="R283" si="2578">IF(R284&lt;&gt;"",R284,IF(R280=TRUE,R271,0))</f>
        <v>0</v>
      </c>
      <c r="S283" s="25">
        <f t="shared" ref="S283" si="2579">IF(S284&lt;&gt;"",S284,IF(S280=TRUE,S271,0))</f>
        <v>0</v>
      </c>
      <c r="T283" s="25">
        <f t="shared" ref="T283" si="2580">IF(T284&lt;&gt;"",T284,IF(T280=TRUE,T271,0))</f>
        <v>0</v>
      </c>
      <c r="U283" s="25">
        <f t="shared" ref="U283" si="2581">IF(U284&lt;&gt;"",U284,IF(U280=TRUE,U271,0))</f>
        <v>0</v>
      </c>
      <c r="V283" s="25">
        <f t="shared" ref="V283" si="2582">IF(V284&lt;&gt;"",V284,IF(V280=TRUE,V271,0))</f>
        <v>0</v>
      </c>
      <c r="W283" s="25">
        <f t="shared" ref="W283" si="2583">IF(W284&lt;&gt;"",W284,IF(W280=TRUE,W271,0))</f>
        <v>1806.1112346694147</v>
      </c>
      <c r="X283" s="25">
        <f t="shared" ref="X283" si="2584">IF(X284&lt;&gt;"",X284,IF(X280=TRUE,X271,0))</f>
        <v>0</v>
      </c>
      <c r="Y283" s="25">
        <f t="shared" ref="Y283" si="2585">IF(Y284&lt;&gt;"",Y284,IF(Y280=TRUE,Y271,0))</f>
        <v>0</v>
      </c>
      <c r="Z283" s="25">
        <f t="shared" ref="Z283" si="2586">IF(Z284&lt;&gt;"",Z284,IF(Z280=TRUE,Z271,0))</f>
        <v>0</v>
      </c>
      <c r="AA283" s="25">
        <f t="shared" ref="AA283" si="2587">IF(AA284&lt;&gt;"",AA284,IF(AA280=TRUE,AA271,0))</f>
        <v>0</v>
      </c>
      <c r="AB283" s="25">
        <f t="shared" ref="AB283" si="2588">IF(AB284&lt;&gt;"",AB284,IF(AB280=TRUE,AB271,0))</f>
        <v>0</v>
      </c>
      <c r="AC283" s="25">
        <f t="shared" ref="AC283" si="2589">IF(AC284&lt;&gt;"",AC284,IF(AC280=TRUE,AC271,0))</f>
        <v>0</v>
      </c>
      <c r="AD283" s="25">
        <f t="shared" ref="AD283" si="2590">IF(AD284&lt;&gt;"",AD284,IF(AD280=TRUE,AD271,0))</f>
        <v>0</v>
      </c>
      <c r="AE283" s="25">
        <f t="shared" ref="AE283" si="2591">IF(AE284&lt;&gt;"",AE284,IF(AE280=TRUE,AE271,0))</f>
        <v>0</v>
      </c>
      <c r="AF283" s="25">
        <f t="shared" ref="AF283" si="2592">IF(AF284&lt;&gt;"",AF284,IF(AF280=TRUE,AF271,0))</f>
        <v>0</v>
      </c>
      <c r="AG283" s="25">
        <f t="shared" ref="AG283" si="2593">IF(AG284&lt;&gt;"",AG284,IF(AG280=TRUE,AG271,0))</f>
        <v>2427.2624711896619</v>
      </c>
      <c r="AH283" s="25">
        <f t="shared" ref="AH283" si="2594">IF(AH284&lt;&gt;"",AH284,IF(AH280=TRUE,AH271,0))</f>
        <v>0</v>
      </c>
      <c r="AI283" s="25">
        <f t="shared" ref="AI283" si="2595">IF(AI284&lt;&gt;"",AI284,IF(AI280=TRUE,AI271,0))</f>
        <v>0</v>
      </c>
      <c r="AJ283" s="25">
        <f t="shared" ref="AJ283" si="2596">IF(AJ284&lt;&gt;"",AJ284,IF(AJ280=TRUE,AJ271,0))</f>
        <v>0</v>
      </c>
      <c r="AK283" s="25">
        <f t="shared" ref="AK283" si="2597">IF(AK284&lt;&gt;"",AK284,IF(AK280=TRUE,AK271,0))</f>
        <v>0</v>
      </c>
      <c r="AL283" s="25">
        <f t="shared" ref="AL283" si="2598">IF(AL284&lt;&gt;"",AL284,IF(AL280=TRUE,AL271,0))</f>
        <v>0</v>
      </c>
      <c r="AM283" s="25">
        <f t="shared" ref="AM283" si="2599">IF(AM284&lt;&gt;"",AM284,IF(AM280=TRUE,AM271,0))</f>
        <v>0</v>
      </c>
      <c r="AN283" s="25">
        <f t="shared" ref="AN283" si="2600">IF(AN284&lt;&gt;"",AN284,IF(AN280=TRUE,AN271,0))</f>
        <v>0</v>
      </c>
      <c r="AO283" s="25">
        <f t="shared" ref="AO283" si="2601">IF(AO284&lt;&gt;"",AO284,IF(AO280=TRUE,AO271,0))</f>
        <v>0</v>
      </c>
      <c r="AP283" s="25">
        <f t="shared" ref="AP283" si="2602">IF(AP284&lt;&gt;"",AP284,IF(AP280=TRUE,AP271,0))</f>
        <v>0</v>
      </c>
    </row>
    <row r="284" spans="1:42" x14ac:dyDescent="0.25">
      <c r="A284" s="27" t="str">
        <f>_xlfn.CONCAT("Spent on ",A267," Override")</f>
        <v>Spent on Water Heater Override</v>
      </c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</row>
    <row r="286" spans="1:42" ht="18" thickBot="1" x14ac:dyDescent="0.35">
      <c r="A286" s="21" t="str">
        <f>IF('Inputs &amp; Dashboard'!B19="Add Custom CapEx 1","Custom CapEx 1",'Inputs &amp; Dashboard'!B19)</f>
        <v>Custom CapEx 1</v>
      </c>
      <c r="B286" s="4" t="s">
        <v>18</v>
      </c>
      <c r="C286" s="3">
        <v>1</v>
      </c>
      <c r="D286" s="3">
        <v>2</v>
      </c>
      <c r="E286" s="3">
        <v>3</v>
      </c>
      <c r="F286" s="3">
        <v>4</v>
      </c>
      <c r="G286" s="3">
        <v>5</v>
      </c>
      <c r="H286" s="3">
        <v>6</v>
      </c>
      <c r="I286" s="3">
        <v>7</v>
      </c>
      <c r="J286" s="3">
        <v>8</v>
      </c>
      <c r="K286" s="3">
        <v>9</v>
      </c>
      <c r="L286" s="3">
        <v>10</v>
      </c>
      <c r="M286" s="3">
        <v>11</v>
      </c>
      <c r="N286" s="3">
        <v>12</v>
      </c>
      <c r="O286" s="3">
        <v>13</v>
      </c>
      <c r="P286" s="3">
        <v>14</v>
      </c>
      <c r="Q286" s="3">
        <v>15</v>
      </c>
      <c r="R286" s="3">
        <v>16</v>
      </c>
      <c r="S286" s="3">
        <v>17</v>
      </c>
      <c r="T286" s="3">
        <v>18</v>
      </c>
      <c r="U286" s="3">
        <v>19</v>
      </c>
      <c r="V286" s="3">
        <v>20</v>
      </c>
      <c r="W286" s="3">
        <v>21</v>
      </c>
      <c r="X286" s="3">
        <v>22</v>
      </c>
      <c r="Y286" s="3">
        <v>23</v>
      </c>
      <c r="Z286" s="3">
        <v>24</v>
      </c>
      <c r="AA286" s="3">
        <v>25</v>
      </c>
      <c r="AB286" s="3">
        <v>26</v>
      </c>
      <c r="AC286" s="3">
        <v>27</v>
      </c>
      <c r="AD286" s="3">
        <v>28</v>
      </c>
      <c r="AE286" s="3">
        <v>29</v>
      </c>
      <c r="AF286" s="3">
        <v>30</v>
      </c>
      <c r="AG286" s="3">
        <v>31</v>
      </c>
      <c r="AH286" s="3">
        <v>32</v>
      </c>
      <c r="AI286" s="3">
        <v>33</v>
      </c>
      <c r="AJ286" s="3">
        <v>34</v>
      </c>
      <c r="AK286" s="3">
        <v>35</v>
      </c>
      <c r="AL286" s="3">
        <v>36</v>
      </c>
      <c r="AM286" s="3">
        <v>37</v>
      </c>
      <c r="AN286" s="3">
        <v>38</v>
      </c>
      <c r="AO286" s="3">
        <v>39</v>
      </c>
      <c r="AP286" s="3">
        <v>40</v>
      </c>
    </row>
    <row r="287" spans="1:42" ht="15.75" thickTop="1" x14ac:dyDescent="0.25">
      <c r="A287" s="22" t="s">
        <v>19</v>
      </c>
      <c r="C287" s="23">
        <f>IF(C288&lt;&gt;"",C288,0.03)</f>
        <v>0.03</v>
      </c>
      <c r="D287" s="23">
        <f>IF(D288&lt;&gt;"",D288,C287)</f>
        <v>0.03</v>
      </c>
      <c r="E287" s="23">
        <f t="shared" ref="E287" si="2603">IF(E288&lt;&gt;"",E288,D287)</f>
        <v>0.03</v>
      </c>
      <c r="F287" s="23">
        <f t="shared" ref="F287" si="2604">IF(F288&lt;&gt;"",F288,E287)</f>
        <v>0.03</v>
      </c>
      <c r="G287" s="23">
        <f t="shared" ref="G287" si="2605">IF(G288&lt;&gt;"",G288,F287)</f>
        <v>0.03</v>
      </c>
      <c r="H287" s="23">
        <f t="shared" ref="H287" si="2606">IF(H288&lt;&gt;"",H288,G287)</f>
        <v>0.03</v>
      </c>
      <c r="I287" s="23">
        <f t="shared" ref="I287" si="2607">IF(I288&lt;&gt;"",I288,H287)</f>
        <v>0.03</v>
      </c>
      <c r="J287" s="23">
        <f t="shared" ref="J287" si="2608">IF(J288&lt;&gt;"",J288,I287)</f>
        <v>0.03</v>
      </c>
      <c r="K287" s="23">
        <f t="shared" ref="K287" si="2609">IF(K288&lt;&gt;"",K288,J287)</f>
        <v>0.03</v>
      </c>
      <c r="L287" s="23">
        <f t="shared" ref="L287" si="2610">IF(L288&lt;&gt;"",L288,K287)</f>
        <v>0.03</v>
      </c>
      <c r="M287" s="23">
        <f t="shared" ref="M287" si="2611">IF(M288&lt;&gt;"",M288,L287)</f>
        <v>0.03</v>
      </c>
      <c r="N287" s="23">
        <f t="shared" ref="N287" si="2612">IF(N288&lt;&gt;"",N288,M287)</f>
        <v>0.03</v>
      </c>
      <c r="O287" s="23">
        <f t="shared" ref="O287" si="2613">IF(O288&lt;&gt;"",O288,N287)</f>
        <v>0.03</v>
      </c>
      <c r="P287" s="23">
        <f t="shared" ref="P287" si="2614">IF(P288&lt;&gt;"",P288,O287)</f>
        <v>0.03</v>
      </c>
      <c r="Q287" s="23">
        <f t="shared" ref="Q287" si="2615">IF(Q288&lt;&gt;"",Q288,P287)</f>
        <v>0.03</v>
      </c>
      <c r="R287" s="23">
        <f t="shared" ref="R287" si="2616">IF(R288&lt;&gt;"",R288,Q287)</f>
        <v>0.03</v>
      </c>
      <c r="S287" s="23">
        <f t="shared" ref="S287" si="2617">IF(S288&lt;&gt;"",S288,R287)</f>
        <v>0.03</v>
      </c>
      <c r="T287" s="23">
        <f t="shared" ref="T287" si="2618">IF(T288&lt;&gt;"",T288,S287)</f>
        <v>0.03</v>
      </c>
      <c r="U287" s="23">
        <f t="shared" ref="U287" si="2619">IF(U288&lt;&gt;"",U288,T287)</f>
        <v>0.03</v>
      </c>
      <c r="V287" s="23">
        <f t="shared" ref="V287" si="2620">IF(V288&lt;&gt;"",V288,U287)</f>
        <v>0.03</v>
      </c>
      <c r="W287" s="23">
        <f t="shared" ref="W287" si="2621">IF(W288&lt;&gt;"",W288,V287)</f>
        <v>0.03</v>
      </c>
      <c r="X287" s="23">
        <f t="shared" ref="X287" si="2622">IF(X288&lt;&gt;"",X288,W287)</f>
        <v>0.03</v>
      </c>
      <c r="Y287" s="23">
        <f t="shared" ref="Y287" si="2623">IF(Y288&lt;&gt;"",Y288,X287)</f>
        <v>0.03</v>
      </c>
      <c r="Z287" s="23">
        <f t="shared" ref="Z287" si="2624">IF(Z288&lt;&gt;"",Z288,Y287)</f>
        <v>0.03</v>
      </c>
      <c r="AA287" s="23">
        <f t="shared" ref="AA287" si="2625">IF(AA288&lt;&gt;"",AA288,Z287)</f>
        <v>0.03</v>
      </c>
      <c r="AB287" s="23">
        <f t="shared" ref="AB287" si="2626">IF(AB288&lt;&gt;"",AB288,AA287)</f>
        <v>0.03</v>
      </c>
      <c r="AC287" s="23">
        <f t="shared" ref="AC287" si="2627">IF(AC288&lt;&gt;"",AC288,AB287)</f>
        <v>0.03</v>
      </c>
      <c r="AD287" s="23">
        <f t="shared" ref="AD287" si="2628">IF(AD288&lt;&gt;"",AD288,AC287)</f>
        <v>0.03</v>
      </c>
      <c r="AE287" s="23">
        <f t="shared" ref="AE287" si="2629">IF(AE288&lt;&gt;"",AE288,AD287)</f>
        <v>0.03</v>
      </c>
      <c r="AF287" s="23">
        <f t="shared" ref="AF287" si="2630">IF(AF288&lt;&gt;"",AF288,AE287)</f>
        <v>0.03</v>
      </c>
      <c r="AG287" s="23">
        <f t="shared" ref="AG287" si="2631">IF(AG288&lt;&gt;"",AG288,AF287)</f>
        <v>0.03</v>
      </c>
      <c r="AH287" s="23">
        <f t="shared" ref="AH287" si="2632">IF(AH288&lt;&gt;"",AH288,AG287)</f>
        <v>0.03</v>
      </c>
      <c r="AI287" s="23">
        <f t="shared" ref="AI287" si="2633">IF(AI288&lt;&gt;"",AI288,AH287)</f>
        <v>0.03</v>
      </c>
      <c r="AJ287" s="23">
        <f t="shared" ref="AJ287" si="2634">IF(AJ288&lt;&gt;"",AJ288,AI287)</f>
        <v>0.03</v>
      </c>
      <c r="AK287" s="23">
        <f t="shared" ref="AK287" si="2635">IF(AK288&lt;&gt;"",AK288,AJ287)</f>
        <v>0.03</v>
      </c>
      <c r="AL287" s="23">
        <f t="shared" ref="AL287" si="2636">IF(AL288&lt;&gt;"",AL288,AK287)</f>
        <v>0.03</v>
      </c>
      <c r="AM287" s="23">
        <f t="shared" ref="AM287" si="2637">IF(AM288&lt;&gt;"",AM288,AL287)</f>
        <v>0.03</v>
      </c>
      <c r="AN287" s="23">
        <f t="shared" ref="AN287" si="2638">IF(AN288&lt;&gt;"",AN288,AM287)</f>
        <v>0.03</v>
      </c>
      <c r="AO287" s="23">
        <f t="shared" ref="AO287" si="2639">IF(AO288&lt;&gt;"",AO288,AN287)</f>
        <v>0.03</v>
      </c>
      <c r="AP287" s="23">
        <f t="shared" ref="AP287" si="2640">IF(AP288&lt;&gt;"",AP288,AO287)</f>
        <v>0.03</v>
      </c>
    </row>
    <row r="288" spans="1:42" x14ac:dyDescent="0.25">
      <c r="A288" s="24" t="s">
        <v>20</v>
      </c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</row>
    <row r="290" spans="1:42" x14ac:dyDescent="0.25">
      <c r="A290" s="22" t="str">
        <f>_xlfn.CONCAT(A286," Cost")</f>
        <v>Custom CapEx 1 Cost</v>
      </c>
      <c r="C290" s="25">
        <f>IF(C291&lt;&gt;"",C291,'Inputs &amp; Dashboard'!C19)</f>
        <v>0</v>
      </c>
      <c r="D290" s="25">
        <f>IF(D291&lt;&gt;"",D291,C290*(1+D287))</f>
        <v>0</v>
      </c>
      <c r="E290" s="25">
        <f t="shared" ref="E290" si="2641">IF(E291&lt;&gt;"",E291,D290*(1+E287))</f>
        <v>0</v>
      </c>
      <c r="F290" s="25">
        <f t="shared" ref="F290" si="2642">IF(F291&lt;&gt;"",F291,E290*(1+F287))</f>
        <v>0</v>
      </c>
      <c r="G290" s="25">
        <f t="shared" ref="G290" si="2643">IF(G291&lt;&gt;"",G291,F290*(1+G287))</f>
        <v>0</v>
      </c>
      <c r="H290" s="25">
        <f t="shared" ref="H290" si="2644">IF(H291&lt;&gt;"",H291,G290*(1+H287))</f>
        <v>0</v>
      </c>
      <c r="I290" s="25">
        <f t="shared" ref="I290" si="2645">IF(I291&lt;&gt;"",I291,H290*(1+I287))</f>
        <v>0</v>
      </c>
      <c r="J290" s="25">
        <f t="shared" ref="J290" si="2646">IF(J291&lt;&gt;"",J291,I290*(1+J287))</f>
        <v>0</v>
      </c>
      <c r="K290" s="25">
        <f t="shared" ref="K290" si="2647">IF(K291&lt;&gt;"",K291,J290*(1+K287))</f>
        <v>0</v>
      </c>
      <c r="L290" s="25">
        <f t="shared" ref="L290" si="2648">IF(L291&lt;&gt;"",L291,K290*(1+L287))</f>
        <v>0</v>
      </c>
      <c r="M290" s="25">
        <f t="shared" ref="M290" si="2649">IF(M291&lt;&gt;"",M291,L290*(1+M287))</f>
        <v>0</v>
      </c>
      <c r="N290" s="25">
        <f t="shared" ref="N290" si="2650">IF(N291&lt;&gt;"",N291,M290*(1+N287))</f>
        <v>0</v>
      </c>
      <c r="O290" s="25">
        <f t="shared" ref="O290" si="2651">IF(O291&lt;&gt;"",O291,N290*(1+O287))</f>
        <v>0</v>
      </c>
      <c r="P290" s="25">
        <f t="shared" ref="P290" si="2652">IF(P291&lt;&gt;"",P291,O290*(1+P287))</f>
        <v>0</v>
      </c>
      <c r="Q290" s="25">
        <f t="shared" ref="Q290" si="2653">IF(Q291&lt;&gt;"",Q291,P290*(1+Q287))</f>
        <v>0</v>
      </c>
      <c r="R290" s="25">
        <f t="shared" ref="R290" si="2654">IF(R291&lt;&gt;"",R291,Q290*(1+R287))</f>
        <v>0</v>
      </c>
      <c r="S290" s="25">
        <f t="shared" ref="S290" si="2655">IF(S291&lt;&gt;"",S291,R290*(1+S287))</f>
        <v>0</v>
      </c>
      <c r="T290" s="25">
        <f t="shared" ref="T290" si="2656">IF(T291&lt;&gt;"",T291,S290*(1+T287))</f>
        <v>0</v>
      </c>
      <c r="U290" s="25">
        <f t="shared" ref="U290" si="2657">IF(U291&lt;&gt;"",U291,T290*(1+U287))</f>
        <v>0</v>
      </c>
      <c r="V290" s="25">
        <f t="shared" ref="V290" si="2658">IF(V291&lt;&gt;"",V291,U290*(1+V287))</f>
        <v>0</v>
      </c>
      <c r="W290" s="25">
        <f t="shared" ref="W290" si="2659">IF(W291&lt;&gt;"",W291,V290*(1+W287))</f>
        <v>0</v>
      </c>
      <c r="X290" s="25">
        <f t="shared" ref="X290" si="2660">IF(X291&lt;&gt;"",X291,W290*(1+X287))</f>
        <v>0</v>
      </c>
      <c r="Y290" s="25">
        <f t="shared" ref="Y290" si="2661">IF(Y291&lt;&gt;"",Y291,X290*(1+Y287))</f>
        <v>0</v>
      </c>
      <c r="Z290" s="25">
        <f t="shared" ref="Z290" si="2662">IF(Z291&lt;&gt;"",Z291,Y290*(1+Z287))</f>
        <v>0</v>
      </c>
      <c r="AA290" s="25">
        <f t="shared" ref="AA290" si="2663">IF(AA291&lt;&gt;"",AA291,Z290*(1+AA287))</f>
        <v>0</v>
      </c>
      <c r="AB290" s="25">
        <f t="shared" ref="AB290" si="2664">IF(AB291&lt;&gt;"",AB291,AA290*(1+AB287))</f>
        <v>0</v>
      </c>
      <c r="AC290" s="25">
        <f t="shared" ref="AC290" si="2665">IF(AC291&lt;&gt;"",AC291,AB290*(1+AC287))</f>
        <v>0</v>
      </c>
      <c r="AD290" s="25">
        <f t="shared" ref="AD290" si="2666">IF(AD291&lt;&gt;"",AD291,AC290*(1+AD287))</f>
        <v>0</v>
      </c>
      <c r="AE290" s="25">
        <f t="shared" ref="AE290" si="2667">IF(AE291&lt;&gt;"",AE291,AD290*(1+AE287))</f>
        <v>0</v>
      </c>
      <c r="AF290" s="25">
        <f t="shared" ref="AF290" si="2668">IF(AF291&lt;&gt;"",AF291,AE290*(1+AF287))</f>
        <v>0</v>
      </c>
      <c r="AG290" s="25">
        <f t="shared" ref="AG290" si="2669">IF(AG291&lt;&gt;"",AG291,AF290*(1+AG287))</f>
        <v>0</v>
      </c>
      <c r="AH290" s="25">
        <f t="shared" ref="AH290" si="2670">IF(AH291&lt;&gt;"",AH291,AG290*(1+AH287))</f>
        <v>0</v>
      </c>
      <c r="AI290" s="25">
        <f t="shared" ref="AI290" si="2671">IF(AI291&lt;&gt;"",AI291,AH290*(1+AI287))</f>
        <v>0</v>
      </c>
      <c r="AJ290" s="25">
        <f t="shared" ref="AJ290" si="2672">IF(AJ291&lt;&gt;"",AJ291,AI290*(1+AJ287))</f>
        <v>0</v>
      </c>
      <c r="AK290" s="25">
        <f t="shared" ref="AK290" si="2673">IF(AK291&lt;&gt;"",AK291,AJ290*(1+AK287))</f>
        <v>0</v>
      </c>
      <c r="AL290" s="25">
        <f t="shared" ref="AL290" si="2674">IF(AL291&lt;&gt;"",AL291,AK290*(1+AL287))</f>
        <v>0</v>
      </c>
      <c r="AM290" s="25">
        <f t="shared" ref="AM290" si="2675">IF(AM291&lt;&gt;"",AM291,AL290*(1+AM287))</f>
        <v>0</v>
      </c>
      <c r="AN290" s="25">
        <f t="shared" ref="AN290" si="2676">IF(AN291&lt;&gt;"",AN291,AM290*(1+AN287))</f>
        <v>0</v>
      </c>
      <c r="AO290" s="25">
        <f t="shared" ref="AO290" si="2677">IF(AO291&lt;&gt;"",AO291,AN290*(1+AO287))</f>
        <v>0</v>
      </c>
      <c r="AP290" s="25">
        <f t="shared" ref="AP290" si="2678">IF(AP291&lt;&gt;"",AP291,AO290*(1+AP287))</f>
        <v>0</v>
      </c>
    </row>
    <row r="291" spans="1:42" x14ac:dyDescent="0.25">
      <c r="A291" s="24" t="str">
        <f>_xlfn.CONCAT(A286, " Cost Override")</f>
        <v>Custom CapEx 1 Cost Override</v>
      </c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</row>
    <row r="293" spans="1:42" x14ac:dyDescent="0.25">
      <c r="A293" s="22" t="str">
        <f>_xlfn.CONCAT(A286," Age in Years")</f>
        <v>Custom CapEx 1 Age in Years</v>
      </c>
      <c r="C293" s="26">
        <f>IF(C294&lt;&gt;"",C294,IF('Inputs &amp; Dashboard'!E19&gt;=C296,0,'Inputs &amp; Dashboard'!E19))</f>
        <v>0</v>
      </c>
      <c r="D293" s="26">
        <f>IF(D294&lt;&gt;"",D294,IF(C293+1&gt;=D296,0,C293+1))</f>
        <v>1</v>
      </c>
      <c r="E293" s="26">
        <f t="shared" ref="E293" si="2679">IF(E294&lt;&gt;"",E294,IF(D293+1&gt;=E296,0,D293+1))</f>
        <v>2</v>
      </c>
      <c r="F293" s="26">
        <f t="shared" ref="F293" si="2680">IF(F294&lt;&gt;"",F294,IF(E293+1&gt;=F296,0,E293+1))</f>
        <v>3</v>
      </c>
      <c r="G293" s="26">
        <f t="shared" ref="G293" si="2681">IF(G294&lt;&gt;"",G294,IF(F293+1&gt;=G296,0,F293+1))</f>
        <v>4</v>
      </c>
      <c r="H293" s="26">
        <f t="shared" ref="H293" si="2682">IF(H294&lt;&gt;"",H294,IF(G293+1&gt;=H296,0,G293+1))</f>
        <v>5</v>
      </c>
      <c r="I293" s="26">
        <f t="shared" ref="I293" si="2683">IF(I294&lt;&gt;"",I294,IF(H293+1&gt;=I296,0,H293+1))</f>
        <v>6</v>
      </c>
      <c r="J293" s="26">
        <f t="shared" ref="J293" si="2684">IF(J294&lt;&gt;"",J294,IF(I293+1&gt;=J296,0,I293+1))</f>
        <v>7</v>
      </c>
      <c r="K293" s="26">
        <f t="shared" ref="K293" si="2685">IF(K294&lt;&gt;"",K294,IF(J293+1&gt;=K296,0,J293+1))</f>
        <v>8</v>
      </c>
      <c r="L293" s="26">
        <f t="shared" ref="L293" si="2686">IF(L294&lt;&gt;"",L294,IF(K293+1&gt;=L296,0,K293+1))</f>
        <v>9</v>
      </c>
      <c r="M293" s="26">
        <f t="shared" ref="M293" si="2687">IF(M294&lt;&gt;"",M294,IF(L293+1&gt;=M296,0,L293+1))</f>
        <v>0</v>
      </c>
      <c r="N293" s="26">
        <f t="shared" ref="N293" si="2688">IF(N294&lt;&gt;"",N294,IF(M293+1&gt;=N296,0,M293+1))</f>
        <v>1</v>
      </c>
      <c r="O293" s="26">
        <f t="shared" ref="O293" si="2689">IF(O294&lt;&gt;"",O294,IF(N293+1&gt;=O296,0,N293+1))</f>
        <v>2</v>
      </c>
      <c r="P293" s="26">
        <f t="shared" ref="P293" si="2690">IF(P294&lt;&gt;"",P294,IF(O293+1&gt;=P296,0,O293+1))</f>
        <v>3</v>
      </c>
      <c r="Q293" s="26">
        <f t="shared" ref="Q293" si="2691">IF(Q294&lt;&gt;"",Q294,IF(P293+1&gt;=Q296,0,P293+1))</f>
        <v>4</v>
      </c>
      <c r="R293" s="26">
        <f t="shared" ref="R293" si="2692">IF(R294&lt;&gt;"",R294,IF(Q293+1&gt;=R296,0,Q293+1))</f>
        <v>5</v>
      </c>
      <c r="S293" s="26">
        <f t="shared" ref="S293" si="2693">IF(S294&lt;&gt;"",S294,IF(R293+1&gt;=S296,0,R293+1))</f>
        <v>6</v>
      </c>
      <c r="T293" s="26">
        <f t="shared" ref="T293" si="2694">IF(T294&lt;&gt;"",T294,IF(S293+1&gt;=T296,0,S293+1))</f>
        <v>7</v>
      </c>
      <c r="U293" s="26">
        <f t="shared" ref="U293" si="2695">IF(U294&lt;&gt;"",U294,IF(T293+1&gt;=U296,0,T293+1))</f>
        <v>8</v>
      </c>
      <c r="V293" s="26">
        <f t="shared" ref="V293" si="2696">IF(V294&lt;&gt;"",V294,IF(U293+1&gt;=V296,0,U293+1))</f>
        <v>9</v>
      </c>
      <c r="W293" s="26">
        <f t="shared" ref="W293" si="2697">IF(W294&lt;&gt;"",W294,IF(V293+1&gt;=W296,0,V293+1))</f>
        <v>0</v>
      </c>
      <c r="X293" s="26">
        <f t="shared" ref="X293" si="2698">IF(X294&lt;&gt;"",X294,IF(W293+1&gt;=X296,0,W293+1))</f>
        <v>1</v>
      </c>
      <c r="Y293" s="26">
        <f t="shared" ref="Y293" si="2699">IF(Y294&lt;&gt;"",Y294,IF(X293+1&gt;=Y296,0,X293+1))</f>
        <v>2</v>
      </c>
      <c r="Z293" s="26">
        <f t="shared" ref="Z293" si="2700">IF(Z294&lt;&gt;"",Z294,IF(Y293+1&gt;=Z296,0,Y293+1))</f>
        <v>3</v>
      </c>
      <c r="AA293" s="26">
        <f t="shared" ref="AA293" si="2701">IF(AA294&lt;&gt;"",AA294,IF(Z293+1&gt;=AA296,0,Z293+1))</f>
        <v>4</v>
      </c>
      <c r="AB293" s="26">
        <f t="shared" ref="AB293" si="2702">IF(AB294&lt;&gt;"",AB294,IF(AA293+1&gt;=AB296,0,AA293+1))</f>
        <v>5</v>
      </c>
      <c r="AC293" s="26">
        <f t="shared" ref="AC293" si="2703">IF(AC294&lt;&gt;"",AC294,IF(AB293+1&gt;=AC296,0,AB293+1))</f>
        <v>6</v>
      </c>
      <c r="AD293" s="26">
        <f t="shared" ref="AD293" si="2704">IF(AD294&lt;&gt;"",AD294,IF(AC293+1&gt;=AD296,0,AC293+1))</f>
        <v>7</v>
      </c>
      <c r="AE293" s="26">
        <f t="shared" ref="AE293" si="2705">IF(AE294&lt;&gt;"",AE294,IF(AD293+1&gt;=AE296,0,AD293+1))</f>
        <v>8</v>
      </c>
      <c r="AF293" s="26">
        <f t="shared" ref="AF293" si="2706">IF(AF294&lt;&gt;"",AF294,IF(AE293+1&gt;=AF296,0,AE293+1))</f>
        <v>9</v>
      </c>
      <c r="AG293" s="26">
        <f t="shared" ref="AG293" si="2707">IF(AG294&lt;&gt;"",AG294,IF(AF293+1&gt;=AG296,0,AF293+1))</f>
        <v>0</v>
      </c>
      <c r="AH293" s="26">
        <f t="shared" ref="AH293" si="2708">IF(AH294&lt;&gt;"",AH294,IF(AG293+1&gt;=AH296,0,AG293+1))</f>
        <v>1</v>
      </c>
      <c r="AI293" s="26">
        <f t="shared" ref="AI293" si="2709">IF(AI294&lt;&gt;"",AI294,IF(AH293+1&gt;=AI296,0,AH293+1))</f>
        <v>2</v>
      </c>
      <c r="AJ293" s="26">
        <f t="shared" ref="AJ293" si="2710">IF(AJ294&lt;&gt;"",AJ294,IF(AI293+1&gt;=AJ296,0,AI293+1))</f>
        <v>3</v>
      </c>
      <c r="AK293" s="26">
        <f t="shared" ref="AK293" si="2711">IF(AK294&lt;&gt;"",AK294,IF(AJ293+1&gt;=AK296,0,AJ293+1))</f>
        <v>4</v>
      </c>
      <c r="AL293" s="26">
        <f t="shared" ref="AL293" si="2712">IF(AL294&lt;&gt;"",AL294,IF(AK293+1&gt;=AL296,0,AK293+1))</f>
        <v>5</v>
      </c>
      <c r="AM293" s="26">
        <f t="shared" ref="AM293" si="2713">IF(AM294&lt;&gt;"",AM294,IF(AL293+1&gt;=AM296,0,AL293+1))</f>
        <v>6</v>
      </c>
      <c r="AN293" s="26">
        <f t="shared" ref="AN293" si="2714">IF(AN294&lt;&gt;"",AN294,IF(AM293+1&gt;=AN296,0,AM293+1))</f>
        <v>7</v>
      </c>
      <c r="AO293" s="26">
        <f t="shared" ref="AO293" si="2715">IF(AO294&lt;&gt;"",AO294,IF(AN293+1&gt;=AO296,0,AN293+1))</f>
        <v>8</v>
      </c>
      <c r="AP293" s="26">
        <f t="shared" ref="AP293" si="2716">IF(AP294&lt;&gt;"",AP294,IF(AO293+1&gt;=AP296,0,AO293+1))</f>
        <v>9</v>
      </c>
    </row>
    <row r="294" spans="1:42" x14ac:dyDescent="0.25">
      <c r="A294" s="24" t="str">
        <f>_xlfn.CONCAT(A286, " Age in Years Override")</f>
        <v>Custom CapEx 1 Age in Years Override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</row>
    <row r="296" spans="1:42" x14ac:dyDescent="0.25">
      <c r="A296" s="22" t="str">
        <f>_xlfn.CONCAT(A286," Frequency in Years")</f>
        <v>Custom CapEx 1 Frequency in Years</v>
      </c>
      <c r="C296" s="26">
        <f>IF(C297&lt;&gt;"",C297,'Inputs &amp; Dashboard'!D19)</f>
        <v>10</v>
      </c>
      <c r="D296" s="26">
        <f>IF(D297&lt;&gt;"",D297,C296)</f>
        <v>10</v>
      </c>
      <c r="E296" s="26">
        <f t="shared" ref="E296" si="2717">IF(E297&lt;&gt;"",E297,D296)</f>
        <v>10</v>
      </c>
      <c r="F296" s="26">
        <f t="shared" ref="F296" si="2718">IF(F297&lt;&gt;"",F297,E296)</f>
        <v>10</v>
      </c>
      <c r="G296" s="26">
        <f t="shared" ref="G296" si="2719">IF(G297&lt;&gt;"",G297,F296)</f>
        <v>10</v>
      </c>
      <c r="H296" s="26">
        <f t="shared" ref="H296" si="2720">IF(H297&lt;&gt;"",H297,G296)</f>
        <v>10</v>
      </c>
      <c r="I296" s="26">
        <f t="shared" ref="I296" si="2721">IF(I297&lt;&gt;"",I297,H296)</f>
        <v>10</v>
      </c>
      <c r="J296" s="26">
        <f t="shared" ref="J296" si="2722">IF(J297&lt;&gt;"",J297,I296)</f>
        <v>10</v>
      </c>
      <c r="K296" s="26">
        <f t="shared" ref="K296" si="2723">IF(K297&lt;&gt;"",K297,J296)</f>
        <v>10</v>
      </c>
      <c r="L296" s="26">
        <f t="shared" ref="L296" si="2724">IF(L297&lt;&gt;"",L297,K296)</f>
        <v>10</v>
      </c>
      <c r="M296" s="26">
        <f t="shared" ref="M296" si="2725">IF(M297&lt;&gt;"",M297,L296)</f>
        <v>10</v>
      </c>
      <c r="N296" s="26">
        <f t="shared" ref="N296" si="2726">IF(N297&lt;&gt;"",N297,M296)</f>
        <v>10</v>
      </c>
      <c r="O296" s="26">
        <f t="shared" ref="O296" si="2727">IF(O297&lt;&gt;"",O297,N296)</f>
        <v>10</v>
      </c>
      <c r="P296" s="26">
        <f t="shared" ref="P296" si="2728">IF(P297&lt;&gt;"",P297,O296)</f>
        <v>10</v>
      </c>
      <c r="Q296" s="26">
        <f t="shared" ref="Q296" si="2729">IF(Q297&lt;&gt;"",Q297,P296)</f>
        <v>10</v>
      </c>
      <c r="R296" s="26">
        <f t="shared" ref="R296" si="2730">IF(R297&lt;&gt;"",R297,Q296)</f>
        <v>10</v>
      </c>
      <c r="S296" s="26">
        <f t="shared" ref="S296" si="2731">IF(S297&lt;&gt;"",S297,R296)</f>
        <v>10</v>
      </c>
      <c r="T296" s="26">
        <f t="shared" ref="T296" si="2732">IF(T297&lt;&gt;"",T297,S296)</f>
        <v>10</v>
      </c>
      <c r="U296" s="26">
        <f t="shared" ref="U296" si="2733">IF(U297&lt;&gt;"",U297,T296)</f>
        <v>10</v>
      </c>
      <c r="V296" s="26">
        <f t="shared" ref="V296" si="2734">IF(V297&lt;&gt;"",V297,U296)</f>
        <v>10</v>
      </c>
      <c r="W296" s="26">
        <f t="shared" ref="W296" si="2735">IF(W297&lt;&gt;"",W297,V296)</f>
        <v>10</v>
      </c>
      <c r="X296" s="26">
        <f t="shared" ref="X296" si="2736">IF(X297&lt;&gt;"",X297,W296)</f>
        <v>10</v>
      </c>
      <c r="Y296" s="26">
        <f t="shared" ref="Y296" si="2737">IF(Y297&lt;&gt;"",Y297,X296)</f>
        <v>10</v>
      </c>
      <c r="Z296" s="26">
        <f t="shared" ref="Z296" si="2738">IF(Z297&lt;&gt;"",Z297,Y296)</f>
        <v>10</v>
      </c>
      <c r="AA296" s="26">
        <f t="shared" ref="AA296" si="2739">IF(AA297&lt;&gt;"",AA297,Z296)</f>
        <v>10</v>
      </c>
      <c r="AB296" s="26">
        <f t="shared" ref="AB296" si="2740">IF(AB297&lt;&gt;"",AB297,AA296)</f>
        <v>10</v>
      </c>
      <c r="AC296" s="26">
        <f t="shared" ref="AC296" si="2741">IF(AC297&lt;&gt;"",AC297,AB296)</f>
        <v>10</v>
      </c>
      <c r="AD296" s="26">
        <f t="shared" ref="AD296" si="2742">IF(AD297&lt;&gt;"",AD297,AC296)</f>
        <v>10</v>
      </c>
      <c r="AE296" s="26">
        <f t="shared" ref="AE296" si="2743">IF(AE297&lt;&gt;"",AE297,AD296)</f>
        <v>10</v>
      </c>
      <c r="AF296" s="26">
        <f t="shared" ref="AF296" si="2744">IF(AF297&lt;&gt;"",AF297,AE296)</f>
        <v>10</v>
      </c>
      <c r="AG296" s="26">
        <f t="shared" ref="AG296" si="2745">IF(AG297&lt;&gt;"",AG297,AF296)</f>
        <v>10</v>
      </c>
      <c r="AH296" s="26">
        <f t="shared" ref="AH296" si="2746">IF(AH297&lt;&gt;"",AH297,AG296)</f>
        <v>10</v>
      </c>
      <c r="AI296" s="26">
        <f t="shared" ref="AI296" si="2747">IF(AI297&lt;&gt;"",AI297,AH296)</f>
        <v>10</v>
      </c>
      <c r="AJ296" s="26">
        <f t="shared" ref="AJ296" si="2748">IF(AJ297&lt;&gt;"",AJ297,AI296)</f>
        <v>10</v>
      </c>
      <c r="AK296" s="26">
        <f t="shared" ref="AK296" si="2749">IF(AK297&lt;&gt;"",AK297,AJ296)</f>
        <v>10</v>
      </c>
      <c r="AL296" s="26">
        <f t="shared" ref="AL296" si="2750">IF(AL297&lt;&gt;"",AL297,AK296)</f>
        <v>10</v>
      </c>
      <c r="AM296" s="26">
        <f t="shared" ref="AM296" si="2751">IF(AM297&lt;&gt;"",AM297,AL296)</f>
        <v>10</v>
      </c>
      <c r="AN296" s="26">
        <f t="shared" ref="AN296" si="2752">IF(AN297&lt;&gt;"",AN297,AM296)</f>
        <v>10</v>
      </c>
      <c r="AO296" s="26">
        <f t="shared" ref="AO296" si="2753">IF(AO297&lt;&gt;"",AO297,AN296)</f>
        <v>10</v>
      </c>
      <c r="AP296" s="26">
        <f t="shared" ref="AP296" si="2754">IF(AP297&lt;&gt;"",AP297,AO296)</f>
        <v>10</v>
      </c>
    </row>
    <row r="297" spans="1:42" x14ac:dyDescent="0.25">
      <c r="A297" s="24" t="str">
        <f>_xlfn.CONCAT(A286, " Frequency in Years Override")</f>
        <v>Custom CapEx 1 Frequency in Years Override</v>
      </c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</row>
    <row r="299" spans="1:42" x14ac:dyDescent="0.25">
      <c r="A299" s="22" t="str">
        <f>_xlfn.CONCAT("Replaced ",A286)</f>
        <v>Replaced Custom CapEx 1</v>
      </c>
      <c r="C299" s="2" t="b">
        <f>IF(C300&lt;&gt;"",C300,IF('Inputs &amp; Dashboard'!E19=0,FALSE,IF(Overrides!C293=0,TRUE,FALSE)))</f>
        <v>0</v>
      </c>
      <c r="D299" s="2" t="b">
        <f>IF(D300&lt;&gt;"",D300,IF(Overrides!D293=0,TRUE,FALSE))</f>
        <v>0</v>
      </c>
      <c r="E299" s="2" t="b">
        <f>IF(E300&lt;&gt;"",E300,IF(Overrides!E293=0,TRUE,FALSE))</f>
        <v>0</v>
      </c>
      <c r="F299" s="2" t="b">
        <f>IF(F300&lt;&gt;"",F300,IF(Overrides!F293=0,TRUE,FALSE))</f>
        <v>0</v>
      </c>
      <c r="G299" s="2" t="b">
        <f>IF(G300&lt;&gt;"",G300,IF(Overrides!G293=0,TRUE,FALSE))</f>
        <v>0</v>
      </c>
      <c r="H299" s="2" t="b">
        <f>IF(H300&lt;&gt;"",H300,IF(Overrides!H293=0,TRUE,FALSE))</f>
        <v>0</v>
      </c>
      <c r="I299" s="2" t="b">
        <f>IF(I300&lt;&gt;"",I300,IF(Overrides!I293=0,TRUE,FALSE))</f>
        <v>0</v>
      </c>
      <c r="J299" s="2" t="b">
        <f>IF(J300&lt;&gt;"",J300,IF(Overrides!J293=0,TRUE,FALSE))</f>
        <v>0</v>
      </c>
      <c r="K299" s="2" t="b">
        <f>IF(K300&lt;&gt;"",K300,IF(Overrides!K293=0,TRUE,FALSE))</f>
        <v>0</v>
      </c>
      <c r="L299" s="2" t="b">
        <f>IF(L300&lt;&gt;"",L300,IF(Overrides!L293=0,TRUE,FALSE))</f>
        <v>0</v>
      </c>
      <c r="M299" s="2" t="b">
        <f>IF(M300&lt;&gt;"",M300,IF(Overrides!M293=0,TRUE,FALSE))</f>
        <v>1</v>
      </c>
      <c r="N299" s="2" t="b">
        <f>IF(N300&lt;&gt;"",N300,IF(Overrides!N293=0,TRUE,FALSE))</f>
        <v>0</v>
      </c>
      <c r="O299" s="2" t="b">
        <f>IF(O300&lt;&gt;"",O300,IF(Overrides!O293=0,TRUE,FALSE))</f>
        <v>0</v>
      </c>
      <c r="P299" s="2" t="b">
        <f>IF(P300&lt;&gt;"",P300,IF(Overrides!P293=0,TRUE,FALSE))</f>
        <v>0</v>
      </c>
      <c r="Q299" s="2" t="b">
        <f>IF(Q300&lt;&gt;"",Q300,IF(Overrides!Q293=0,TRUE,FALSE))</f>
        <v>0</v>
      </c>
      <c r="R299" s="2" t="b">
        <f>IF(R300&lt;&gt;"",R300,IF(Overrides!R293=0,TRUE,FALSE))</f>
        <v>0</v>
      </c>
      <c r="S299" s="2" t="b">
        <f>IF(S300&lt;&gt;"",S300,IF(Overrides!S293=0,TRUE,FALSE))</f>
        <v>0</v>
      </c>
      <c r="T299" s="2" t="b">
        <f>IF(T300&lt;&gt;"",T300,IF(Overrides!T293=0,TRUE,FALSE))</f>
        <v>0</v>
      </c>
      <c r="U299" s="2" t="b">
        <f>IF(U300&lt;&gt;"",U300,IF(Overrides!U293=0,TRUE,FALSE))</f>
        <v>0</v>
      </c>
      <c r="V299" s="2" t="b">
        <f>IF(V300&lt;&gt;"",V300,IF(Overrides!V293=0,TRUE,FALSE))</f>
        <v>0</v>
      </c>
      <c r="W299" s="2" t="b">
        <f>IF(W300&lt;&gt;"",W300,IF(Overrides!W293=0,TRUE,FALSE))</f>
        <v>1</v>
      </c>
      <c r="X299" s="2" t="b">
        <f>IF(X300&lt;&gt;"",X300,IF(Overrides!X293=0,TRUE,FALSE))</f>
        <v>0</v>
      </c>
      <c r="Y299" s="2" t="b">
        <f>IF(Y300&lt;&gt;"",Y300,IF(Overrides!Y293=0,TRUE,FALSE))</f>
        <v>0</v>
      </c>
      <c r="Z299" s="2" t="b">
        <f>IF(Z300&lt;&gt;"",Z300,IF(Overrides!Z293=0,TRUE,FALSE))</f>
        <v>0</v>
      </c>
      <c r="AA299" s="2" t="b">
        <f>IF(AA300&lt;&gt;"",AA300,IF(Overrides!AA293=0,TRUE,FALSE))</f>
        <v>0</v>
      </c>
      <c r="AB299" s="2" t="b">
        <f>IF(AB300&lt;&gt;"",AB300,IF(Overrides!AB293=0,TRUE,FALSE))</f>
        <v>0</v>
      </c>
      <c r="AC299" s="2" t="b">
        <f>IF(AC300&lt;&gt;"",AC300,IF(Overrides!AC293=0,TRUE,FALSE))</f>
        <v>0</v>
      </c>
      <c r="AD299" s="2" t="b">
        <f>IF(AD300&lt;&gt;"",AD300,IF(Overrides!AD293=0,TRUE,FALSE))</f>
        <v>0</v>
      </c>
      <c r="AE299" s="2" t="b">
        <f>IF(AE300&lt;&gt;"",AE300,IF(Overrides!AE293=0,TRUE,FALSE))</f>
        <v>0</v>
      </c>
      <c r="AF299" s="2" t="b">
        <f>IF(AF300&lt;&gt;"",AF300,IF(Overrides!AF293=0,TRUE,FALSE))</f>
        <v>0</v>
      </c>
      <c r="AG299" s="2" t="b">
        <f>IF(AG300&lt;&gt;"",AG300,IF(Overrides!AG293=0,TRUE,FALSE))</f>
        <v>1</v>
      </c>
      <c r="AH299" s="2" t="b">
        <f>IF(AH300&lt;&gt;"",AH300,IF(Overrides!AH293=0,TRUE,FALSE))</f>
        <v>0</v>
      </c>
      <c r="AI299" s="2" t="b">
        <f>IF(AI300&lt;&gt;"",AI300,IF(Overrides!AI293=0,TRUE,FALSE))</f>
        <v>0</v>
      </c>
      <c r="AJ299" s="2" t="b">
        <f>IF(AJ300&lt;&gt;"",AJ300,IF(Overrides!AJ293=0,TRUE,FALSE))</f>
        <v>0</v>
      </c>
      <c r="AK299" s="2" t="b">
        <f>IF(AK300&lt;&gt;"",AK300,IF(Overrides!AK293=0,TRUE,FALSE))</f>
        <v>0</v>
      </c>
      <c r="AL299" s="2" t="b">
        <f>IF(AL300&lt;&gt;"",AL300,IF(Overrides!AL293=0,TRUE,FALSE))</f>
        <v>0</v>
      </c>
      <c r="AM299" s="2" t="b">
        <f>IF(AM300&lt;&gt;"",AM300,IF(Overrides!AM293=0,TRUE,FALSE))</f>
        <v>0</v>
      </c>
      <c r="AN299" s="2" t="b">
        <f>IF(AN300&lt;&gt;"",AN300,IF(Overrides!AN293=0,TRUE,FALSE))</f>
        <v>0</v>
      </c>
      <c r="AO299" s="2" t="b">
        <f>IF(AO300&lt;&gt;"",AO300,IF(Overrides!AO293=0,TRUE,FALSE))</f>
        <v>0</v>
      </c>
      <c r="AP299" s="2" t="b">
        <f>IF(AP300&lt;&gt;"",AP300,IF(Overrides!AP293=0,TRUE,FALSE))</f>
        <v>0</v>
      </c>
    </row>
    <row r="300" spans="1:42" x14ac:dyDescent="0.25">
      <c r="A300" s="27" t="str">
        <f>_xlfn.CONCAT("Replaced ",A287," Override")</f>
        <v>Replaced Inflation Rate Override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</row>
    <row r="302" spans="1:42" x14ac:dyDescent="0.25">
      <c r="A302" s="22" t="str">
        <f>_xlfn.CONCAT("Spent on ",A286)</f>
        <v>Spent on Custom CapEx 1</v>
      </c>
      <c r="C302" s="25">
        <f>IF(C303&lt;&gt;"",C303,IF(C299=TRUE,C290,0))</f>
        <v>0</v>
      </c>
      <c r="D302" s="25">
        <f t="shared" ref="D302" si="2755">IF(D303&lt;&gt;"",D303,IF(D299=TRUE,D290,0))</f>
        <v>0</v>
      </c>
      <c r="E302" s="25">
        <f t="shared" ref="E302" si="2756">IF(E303&lt;&gt;"",E303,IF(E299=TRUE,E290,0))</f>
        <v>0</v>
      </c>
      <c r="F302" s="25">
        <f t="shared" ref="F302" si="2757">IF(F303&lt;&gt;"",F303,IF(F299=TRUE,F290,0))</f>
        <v>0</v>
      </c>
      <c r="G302" s="25">
        <f t="shared" ref="G302" si="2758">IF(G303&lt;&gt;"",G303,IF(G299=TRUE,G290,0))</f>
        <v>0</v>
      </c>
      <c r="H302" s="25">
        <f t="shared" ref="H302" si="2759">IF(H303&lt;&gt;"",H303,IF(H299=TRUE,H290,0))</f>
        <v>0</v>
      </c>
      <c r="I302" s="25">
        <f t="shared" ref="I302" si="2760">IF(I303&lt;&gt;"",I303,IF(I299=TRUE,I290,0))</f>
        <v>0</v>
      </c>
      <c r="J302" s="25">
        <f t="shared" ref="J302" si="2761">IF(J303&lt;&gt;"",J303,IF(J299=TRUE,J290,0))</f>
        <v>0</v>
      </c>
      <c r="K302" s="25">
        <f t="shared" ref="K302" si="2762">IF(K303&lt;&gt;"",K303,IF(K299=TRUE,K290,0))</f>
        <v>0</v>
      </c>
      <c r="L302" s="25">
        <f t="shared" ref="L302" si="2763">IF(L303&lt;&gt;"",L303,IF(L299=TRUE,L290,0))</f>
        <v>0</v>
      </c>
      <c r="M302" s="25">
        <f t="shared" ref="M302" si="2764">IF(M303&lt;&gt;"",M303,IF(M299=TRUE,M290,0))</f>
        <v>0</v>
      </c>
      <c r="N302" s="25">
        <f t="shared" ref="N302" si="2765">IF(N303&lt;&gt;"",N303,IF(N299=TRUE,N290,0))</f>
        <v>0</v>
      </c>
      <c r="O302" s="25">
        <f t="shared" ref="O302" si="2766">IF(O303&lt;&gt;"",O303,IF(O299=TRUE,O290,0))</f>
        <v>0</v>
      </c>
      <c r="P302" s="25">
        <f t="shared" ref="P302" si="2767">IF(P303&lt;&gt;"",P303,IF(P299=TRUE,P290,0))</f>
        <v>0</v>
      </c>
      <c r="Q302" s="25">
        <f t="shared" ref="Q302" si="2768">IF(Q303&lt;&gt;"",Q303,IF(Q299=TRUE,Q290,0))</f>
        <v>0</v>
      </c>
      <c r="R302" s="25">
        <f t="shared" ref="R302" si="2769">IF(R303&lt;&gt;"",R303,IF(R299=TRUE,R290,0))</f>
        <v>0</v>
      </c>
      <c r="S302" s="25">
        <f t="shared" ref="S302" si="2770">IF(S303&lt;&gt;"",S303,IF(S299=TRUE,S290,0))</f>
        <v>0</v>
      </c>
      <c r="T302" s="25">
        <f t="shared" ref="T302" si="2771">IF(T303&lt;&gt;"",T303,IF(T299=TRUE,T290,0))</f>
        <v>0</v>
      </c>
      <c r="U302" s="25">
        <f t="shared" ref="U302" si="2772">IF(U303&lt;&gt;"",U303,IF(U299=TRUE,U290,0))</f>
        <v>0</v>
      </c>
      <c r="V302" s="25">
        <f t="shared" ref="V302" si="2773">IF(V303&lt;&gt;"",V303,IF(V299=TRUE,V290,0))</f>
        <v>0</v>
      </c>
      <c r="W302" s="25">
        <f t="shared" ref="W302" si="2774">IF(W303&lt;&gt;"",W303,IF(W299=TRUE,W290,0))</f>
        <v>0</v>
      </c>
      <c r="X302" s="25">
        <f t="shared" ref="X302" si="2775">IF(X303&lt;&gt;"",X303,IF(X299=TRUE,X290,0))</f>
        <v>0</v>
      </c>
      <c r="Y302" s="25">
        <f t="shared" ref="Y302" si="2776">IF(Y303&lt;&gt;"",Y303,IF(Y299=TRUE,Y290,0))</f>
        <v>0</v>
      </c>
      <c r="Z302" s="25">
        <f t="shared" ref="Z302" si="2777">IF(Z303&lt;&gt;"",Z303,IF(Z299=TRUE,Z290,0))</f>
        <v>0</v>
      </c>
      <c r="AA302" s="25">
        <f t="shared" ref="AA302" si="2778">IF(AA303&lt;&gt;"",AA303,IF(AA299=TRUE,AA290,0))</f>
        <v>0</v>
      </c>
      <c r="AB302" s="25">
        <f t="shared" ref="AB302" si="2779">IF(AB303&lt;&gt;"",AB303,IF(AB299=TRUE,AB290,0))</f>
        <v>0</v>
      </c>
      <c r="AC302" s="25">
        <f t="shared" ref="AC302" si="2780">IF(AC303&lt;&gt;"",AC303,IF(AC299=TRUE,AC290,0))</f>
        <v>0</v>
      </c>
      <c r="AD302" s="25">
        <f t="shared" ref="AD302" si="2781">IF(AD303&lt;&gt;"",AD303,IF(AD299=TRUE,AD290,0))</f>
        <v>0</v>
      </c>
      <c r="AE302" s="25">
        <f t="shared" ref="AE302" si="2782">IF(AE303&lt;&gt;"",AE303,IF(AE299=TRUE,AE290,0))</f>
        <v>0</v>
      </c>
      <c r="AF302" s="25">
        <f t="shared" ref="AF302" si="2783">IF(AF303&lt;&gt;"",AF303,IF(AF299=TRUE,AF290,0))</f>
        <v>0</v>
      </c>
      <c r="AG302" s="25">
        <f t="shared" ref="AG302" si="2784">IF(AG303&lt;&gt;"",AG303,IF(AG299=TRUE,AG290,0))</f>
        <v>0</v>
      </c>
      <c r="AH302" s="25">
        <f t="shared" ref="AH302" si="2785">IF(AH303&lt;&gt;"",AH303,IF(AH299=TRUE,AH290,0))</f>
        <v>0</v>
      </c>
      <c r="AI302" s="25">
        <f t="shared" ref="AI302" si="2786">IF(AI303&lt;&gt;"",AI303,IF(AI299=TRUE,AI290,0))</f>
        <v>0</v>
      </c>
      <c r="AJ302" s="25">
        <f t="shared" ref="AJ302" si="2787">IF(AJ303&lt;&gt;"",AJ303,IF(AJ299=TRUE,AJ290,0))</f>
        <v>0</v>
      </c>
      <c r="AK302" s="25">
        <f t="shared" ref="AK302" si="2788">IF(AK303&lt;&gt;"",AK303,IF(AK299=TRUE,AK290,0))</f>
        <v>0</v>
      </c>
      <c r="AL302" s="25">
        <f t="shared" ref="AL302" si="2789">IF(AL303&lt;&gt;"",AL303,IF(AL299=TRUE,AL290,0))</f>
        <v>0</v>
      </c>
      <c r="AM302" s="25">
        <f t="shared" ref="AM302" si="2790">IF(AM303&lt;&gt;"",AM303,IF(AM299=TRUE,AM290,0))</f>
        <v>0</v>
      </c>
      <c r="AN302" s="25">
        <f t="shared" ref="AN302" si="2791">IF(AN303&lt;&gt;"",AN303,IF(AN299=TRUE,AN290,0))</f>
        <v>0</v>
      </c>
      <c r="AO302" s="25">
        <f t="shared" ref="AO302" si="2792">IF(AO303&lt;&gt;"",AO303,IF(AO299=TRUE,AO290,0))</f>
        <v>0</v>
      </c>
      <c r="AP302" s="25">
        <f t="shared" ref="AP302" si="2793">IF(AP303&lt;&gt;"",AP303,IF(AP299=TRUE,AP290,0))</f>
        <v>0</v>
      </c>
    </row>
    <row r="303" spans="1:42" x14ac:dyDescent="0.25">
      <c r="A303" s="27" t="str">
        <f>_xlfn.CONCAT("Spent on ",A286," Override")</f>
        <v>Spent on Custom CapEx 1 Override</v>
      </c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</row>
    <row r="305" spans="1:42" ht="18" thickBot="1" x14ac:dyDescent="0.35">
      <c r="A305" s="21" t="str">
        <f>IF('Inputs &amp; Dashboard'!B20="Add Custom CapEx 2","Custom CapEx 2",'Inputs &amp; Dashboard'!B20)</f>
        <v>Custom CapEx 2</v>
      </c>
      <c r="B305" s="4" t="s">
        <v>18</v>
      </c>
      <c r="C305" s="3">
        <v>1</v>
      </c>
      <c r="D305" s="3">
        <v>2</v>
      </c>
      <c r="E305" s="3">
        <v>3</v>
      </c>
      <c r="F305" s="3">
        <v>4</v>
      </c>
      <c r="G305" s="3">
        <v>5</v>
      </c>
      <c r="H305" s="3">
        <v>6</v>
      </c>
      <c r="I305" s="3">
        <v>7</v>
      </c>
      <c r="J305" s="3">
        <v>8</v>
      </c>
      <c r="K305" s="3">
        <v>9</v>
      </c>
      <c r="L305" s="3">
        <v>10</v>
      </c>
      <c r="M305" s="3">
        <v>11</v>
      </c>
      <c r="N305" s="3">
        <v>12</v>
      </c>
      <c r="O305" s="3">
        <v>13</v>
      </c>
      <c r="P305" s="3">
        <v>14</v>
      </c>
      <c r="Q305" s="3">
        <v>15</v>
      </c>
      <c r="R305" s="3">
        <v>16</v>
      </c>
      <c r="S305" s="3">
        <v>17</v>
      </c>
      <c r="T305" s="3">
        <v>18</v>
      </c>
      <c r="U305" s="3">
        <v>19</v>
      </c>
      <c r="V305" s="3">
        <v>20</v>
      </c>
      <c r="W305" s="3">
        <v>21</v>
      </c>
      <c r="X305" s="3">
        <v>22</v>
      </c>
      <c r="Y305" s="3">
        <v>23</v>
      </c>
      <c r="Z305" s="3">
        <v>24</v>
      </c>
      <c r="AA305" s="3">
        <v>25</v>
      </c>
      <c r="AB305" s="3">
        <v>26</v>
      </c>
      <c r="AC305" s="3">
        <v>27</v>
      </c>
      <c r="AD305" s="3">
        <v>28</v>
      </c>
      <c r="AE305" s="3">
        <v>29</v>
      </c>
      <c r="AF305" s="3">
        <v>30</v>
      </c>
      <c r="AG305" s="3">
        <v>31</v>
      </c>
      <c r="AH305" s="3">
        <v>32</v>
      </c>
      <c r="AI305" s="3">
        <v>33</v>
      </c>
      <c r="AJ305" s="3">
        <v>34</v>
      </c>
      <c r="AK305" s="3">
        <v>35</v>
      </c>
      <c r="AL305" s="3">
        <v>36</v>
      </c>
      <c r="AM305" s="3">
        <v>37</v>
      </c>
      <c r="AN305" s="3">
        <v>38</v>
      </c>
      <c r="AO305" s="3">
        <v>39</v>
      </c>
      <c r="AP305" s="3">
        <v>40</v>
      </c>
    </row>
    <row r="306" spans="1:42" ht="15.75" thickTop="1" x14ac:dyDescent="0.25">
      <c r="A306" s="22" t="s">
        <v>19</v>
      </c>
      <c r="C306" s="23">
        <f>IF(C307&lt;&gt;"",C307,0.03)</f>
        <v>0.03</v>
      </c>
      <c r="D306" s="23">
        <f>IF(D307&lt;&gt;"",D307,C306)</f>
        <v>0.03</v>
      </c>
      <c r="E306" s="23">
        <f t="shared" ref="E306" si="2794">IF(E307&lt;&gt;"",E307,D306)</f>
        <v>0.03</v>
      </c>
      <c r="F306" s="23">
        <f t="shared" ref="F306" si="2795">IF(F307&lt;&gt;"",F307,E306)</f>
        <v>0.03</v>
      </c>
      <c r="G306" s="23">
        <f t="shared" ref="G306" si="2796">IF(G307&lt;&gt;"",G307,F306)</f>
        <v>0.03</v>
      </c>
      <c r="H306" s="23">
        <f t="shared" ref="H306" si="2797">IF(H307&lt;&gt;"",H307,G306)</f>
        <v>0.03</v>
      </c>
      <c r="I306" s="23">
        <f t="shared" ref="I306" si="2798">IF(I307&lt;&gt;"",I307,H306)</f>
        <v>0.03</v>
      </c>
      <c r="J306" s="23">
        <f t="shared" ref="J306" si="2799">IF(J307&lt;&gt;"",J307,I306)</f>
        <v>0.03</v>
      </c>
      <c r="K306" s="23">
        <f t="shared" ref="K306" si="2800">IF(K307&lt;&gt;"",K307,J306)</f>
        <v>0.03</v>
      </c>
      <c r="L306" s="23">
        <f t="shared" ref="L306" si="2801">IF(L307&lt;&gt;"",L307,K306)</f>
        <v>0.03</v>
      </c>
      <c r="M306" s="23">
        <f t="shared" ref="M306" si="2802">IF(M307&lt;&gt;"",M307,L306)</f>
        <v>0.03</v>
      </c>
      <c r="N306" s="23">
        <f t="shared" ref="N306" si="2803">IF(N307&lt;&gt;"",N307,M306)</f>
        <v>0.03</v>
      </c>
      <c r="O306" s="23">
        <f t="shared" ref="O306" si="2804">IF(O307&lt;&gt;"",O307,N306)</f>
        <v>0.03</v>
      </c>
      <c r="P306" s="23">
        <f t="shared" ref="P306" si="2805">IF(P307&lt;&gt;"",P307,O306)</f>
        <v>0.03</v>
      </c>
      <c r="Q306" s="23">
        <f t="shared" ref="Q306" si="2806">IF(Q307&lt;&gt;"",Q307,P306)</f>
        <v>0.03</v>
      </c>
      <c r="R306" s="23">
        <f t="shared" ref="R306" si="2807">IF(R307&lt;&gt;"",R307,Q306)</f>
        <v>0.03</v>
      </c>
      <c r="S306" s="23">
        <f t="shared" ref="S306" si="2808">IF(S307&lt;&gt;"",S307,R306)</f>
        <v>0.03</v>
      </c>
      <c r="T306" s="23">
        <f t="shared" ref="T306" si="2809">IF(T307&lt;&gt;"",T307,S306)</f>
        <v>0.03</v>
      </c>
      <c r="U306" s="23">
        <f t="shared" ref="U306" si="2810">IF(U307&lt;&gt;"",U307,T306)</f>
        <v>0.03</v>
      </c>
      <c r="V306" s="23">
        <f t="shared" ref="V306" si="2811">IF(V307&lt;&gt;"",V307,U306)</f>
        <v>0.03</v>
      </c>
      <c r="W306" s="23">
        <f t="shared" ref="W306" si="2812">IF(W307&lt;&gt;"",W307,V306)</f>
        <v>0.03</v>
      </c>
      <c r="X306" s="23">
        <f t="shared" ref="X306" si="2813">IF(X307&lt;&gt;"",X307,W306)</f>
        <v>0.03</v>
      </c>
      <c r="Y306" s="23">
        <f t="shared" ref="Y306" si="2814">IF(Y307&lt;&gt;"",Y307,X306)</f>
        <v>0.03</v>
      </c>
      <c r="Z306" s="23">
        <f t="shared" ref="Z306" si="2815">IF(Z307&lt;&gt;"",Z307,Y306)</f>
        <v>0.03</v>
      </c>
      <c r="AA306" s="23">
        <f t="shared" ref="AA306" si="2816">IF(AA307&lt;&gt;"",AA307,Z306)</f>
        <v>0.03</v>
      </c>
      <c r="AB306" s="23">
        <f t="shared" ref="AB306" si="2817">IF(AB307&lt;&gt;"",AB307,AA306)</f>
        <v>0.03</v>
      </c>
      <c r="AC306" s="23">
        <f t="shared" ref="AC306" si="2818">IF(AC307&lt;&gt;"",AC307,AB306)</f>
        <v>0.03</v>
      </c>
      <c r="AD306" s="23">
        <f t="shared" ref="AD306" si="2819">IF(AD307&lt;&gt;"",AD307,AC306)</f>
        <v>0.03</v>
      </c>
      <c r="AE306" s="23">
        <f t="shared" ref="AE306" si="2820">IF(AE307&lt;&gt;"",AE307,AD306)</f>
        <v>0.03</v>
      </c>
      <c r="AF306" s="23">
        <f t="shared" ref="AF306" si="2821">IF(AF307&lt;&gt;"",AF307,AE306)</f>
        <v>0.03</v>
      </c>
      <c r="AG306" s="23">
        <f t="shared" ref="AG306" si="2822">IF(AG307&lt;&gt;"",AG307,AF306)</f>
        <v>0.03</v>
      </c>
      <c r="AH306" s="23">
        <f t="shared" ref="AH306" si="2823">IF(AH307&lt;&gt;"",AH307,AG306)</f>
        <v>0.03</v>
      </c>
      <c r="AI306" s="23">
        <f t="shared" ref="AI306" si="2824">IF(AI307&lt;&gt;"",AI307,AH306)</f>
        <v>0.03</v>
      </c>
      <c r="AJ306" s="23">
        <f t="shared" ref="AJ306" si="2825">IF(AJ307&lt;&gt;"",AJ307,AI306)</f>
        <v>0.03</v>
      </c>
      <c r="AK306" s="23">
        <f t="shared" ref="AK306" si="2826">IF(AK307&lt;&gt;"",AK307,AJ306)</f>
        <v>0.03</v>
      </c>
      <c r="AL306" s="23">
        <f t="shared" ref="AL306" si="2827">IF(AL307&lt;&gt;"",AL307,AK306)</f>
        <v>0.03</v>
      </c>
      <c r="AM306" s="23">
        <f t="shared" ref="AM306" si="2828">IF(AM307&lt;&gt;"",AM307,AL306)</f>
        <v>0.03</v>
      </c>
      <c r="AN306" s="23">
        <f t="shared" ref="AN306" si="2829">IF(AN307&lt;&gt;"",AN307,AM306)</f>
        <v>0.03</v>
      </c>
      <c r="AO306" s="23">
        <f t="shared" ref="AO306" si="2830">IF(AO307&lt;&gt;"",AO307,AN306)</f>
        <v>0.03</v>
      </c>
      <c r="AP306" s="23">
        <f t="shared" ref="AP306" si="2831">IF(AP307&lt;&gt;"",AP307,AO306)</f>
        <v>0.03</v>
      </c>
    </row>
    <row r="307" spans="1:42" x14ac:dyDescent="0.25">
      <c r="A307" s="24" t="s">
        <v>20</v>
      </c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</row>
    <row r="309" spans="1:42" x14ac:dyDescent="0.25">
      <c r="A309" s="22" t="str">
        <f>_xlfn.CONCAT(A305," Cost")</f>
        <v>Custom CapEx 2 Cost</v>
      </c>
      <c r="C309" s="25">
        <f>IF(C310&lt;&gt;"",C310,'Inputs &amp; Dashboard'!C20)</f>
        <v>0</v>
      </c>
      <c r="D309" s="25">
        <f>IF(D310&lt;&gt;"",D310,C309*(1+D306))</f>
        <v>0</v>
      </c>
      <c r="E309" s="25">
        <f t="shared" ref="E309" si="2832">IF(E310&lt;&gt;"",E310,D309*(1+E306))</f>
        <v>0</v>
      </c>
      <c r="F309" s="25">
        <f t="shared" ref="F309" si="2833">IF(F310&lt;&gt;"",F310,E309*(1+F306))</f>
        <v>0</v>
      </c>
      <c r="G309" s="25">
        <f t="shared" ref="G309" si="2834">IF(G310&lt;&gt;"",G310,F309*(1+G306))</f>
        <v>0</v>
      </c>
      <c r="H309" s="25">
        <f t="shared" ref="H309" si="2835">IF(H310&lt;&gt;"",H310,G309*(1+H306))</f>
        <v>0</v>
      </c>
      <c r="I309" s="25">
        <f t="shared" ref="I309" si="2836">IF(I310&lt;&gt;"",I310,H309*(1+I306))</f>
        <v>0</v>
      </c>
      <c r="J309" s="25">
        <f t="shared" ref="J309" si="2837">IF(J310&lt;&gt;"",J310,I309*(1+J306))</f>
        <v>0</v>
      </c>
      <c r="K309" s="25">
        <f t="shared" ref="K309" si="2838">IF(K310&lt;&gt;"",K310,J309*(1+K306))</f>
        <v>0</v>
      </c>
      <c r="L309" s="25">
        <f t="shared" ref="L309" si="2839">IF(L310&lt;&gt;"",L310,K309*(1+L306))</f>
        <v>0</v>
      </c>
      <c r="M309" s="25">
        <f t="shared" ref="M309" si="2840">IF(M310&lt;&gt;"",M310,L309*(1+M306))</f>
        <v>0</v>
      </c>
      <c r="N309" s="25">
        <f t="shared" ref="N309" si="2841">IF(N310&lt;&gt;"",N310,M309*(1+N306))</f>
        <v>0</v>
      </c>
      <c r="O309" s="25">
        <f t="shared" ref="O309" si="2842">IF(O310&lt;&gt;"",O310,N309*(1+O306))</f>
        <v>0</v>
      </c>
      <c r="P309" s="25">
        <f t="shared" ref="P309" si="2843">IF(P310&lt;&gt;"",P310,O309*(1+P306))</f>
        <v>0</v>
      </c>
      <c r="Q309" s="25">
        <f t="shared" ref="Q309" si="2844">IF(Q310&lt;&gt;"",Q310,P309*(1+Q306))</f>
        <v>0</v>
      </c>
      <c r="R309" s="25">
        <f t="shared" ref="R309" si="2845">IF(R310&lt;&gt;"",R310,Q309*(1+R306))</f>
        <v>0</v>
      </c>
      <c r="S309" s="25">
        <f t="shared" ref="S309" si="2846">IF(S310&lt;&gt;"",S310,R309*(1+S306))</f>
        <v>0</v>
      </c>
      <c r="T309" s="25">
        <f t="shared" ref="T309" si="2847">IF(T310&lt;&gt;"",T310,S309*(1+T306))</f>
        <v>0</v>
      </c>
      <c r="U309" s="25">
        <f t="shared" ref="U309" si="2848">IF(U310&lt;&gt;"",U310,T309*(1+U306))</f>
        <v>0</v>
      </c>
      <c r="V309" s="25">
        <f t="shared" ref="V309" si="2849">IF(V310&lt;&gt;"",V310,U309*(1+V306))</f>
        <v>0</v>
      </c>
      <c r="W309" s="25">
        <f t="shared" ref="W309" si="2850">IF(W310&lt;&gt;"",W310,V309*(1+W306))</f>
        <v>0</v>
      </c>
      <c r="X309" s="25">
        <f t="shared" ref="X309" si="2851">IF(X310&lt;&gt;"",X310,W309*(1+X306))</f>
        <v>0</v>
      </c>
      <c r="Y309" s="25">
        <f t="shared" ref="Y309" si="2852">IF(Y310&lt;&gt;"",Y310,X309*(1+Y306))</f>
        <v>0</v>
      </c>
      <c r="Z309" s="25">
        <f t="shared" ref="Z309" si="2853">IF(Z310&lt;&gt;"",Z310,Y309*(1+Z306))</f>
        <v>0</v>
      </c>
      <c r="AA309" s="25">
        <f t="shared" ref="AA309" si="2854">IF(AA310&lt;&gt;"",AA310,Z309*(1+AA306))</f>
        <v>0</v>
      </c>
      <c r="AB309" s="25">
        <f t="shared" ref="AB309" si="2855">IF(AB310&lt;&gt;"",AB310,AA309*(1+AB306))</f>
        <v>0</v>
      </c>
      <c r="AC309" s="25">
        <f t="shared" ref="AC309" si="2856">IF(AC310&lt;&gt;"",AC310,AB309*(1+AC306))</f>
        <v>0</v>
      </c>
      <c r="AD309" s="25">
        <f t="shared" ref="AD309" si="2857">IF(AD310&lt;&gt;"",AD310,AC309*(1+AD306))</f>
        <v>0</v>
      </c>
      <c r="AE309" s="25">
        <f t="shared" ref="AE309" si="2858">IF(AE310&lt;&gt;"",AE310,AD309*(1+AE306))</f>
        <v>0</v>
      </c>
      <c r="AF309" s="25">
        <f t="shared" ref="AF309" si="2859">IF(AF310&lt;&gt;"",AF310,AE309*(1+AF306))</f>
        <v>0</v>
      </c>
      <c r="AG309" s="25">
        <f t="shared" ref="AG309" si="2860">IF(AG310&lt;&gt;"",AG310,AF309*(1+AG306))</f>
        <v>0</v>
      </c>
      <c r="AH309" s="25">
        <f t="shared" ref="AH309" si="2861">IF(AH310&lt;&gt;"",AH310,AG309*(1+AH306))</f>
        <v>0</v>
      </c>
      <c r="AI309" s="25">
        <f t="shared" ref="AI309" si="2862">IF(AI310&lt;&gt;"",AI310,AH309*(1+AI306))</f>
        <v>0</v>
      </c>
      <c r="AJ309" s="25">
        <f t="shared" ref="AJ309" si="2863">IF(AJ310&lt;&gt;"",AJ310,AI309*(1+AJ306))</f>
        <v>0</v>
      </c>
      <c r="AK309" s="25">
        <f t="shared" ref="AK309" si="2864">IF(AK310&lt;&gt;"",AK310,AJ309*(1+AK306))</f>
        <v>0</v>
      </c>
      <c r="AL309" s="25">
        <f t="shared" ref="AL309" si="2865">IF(AL310&lt;&gt;"",AL310,AK309*(1+AL306))</f>
        <v>0</v>
      </c>
      <c r="AM309" s="25">
        <f t="shared" ref="AM309" si="2866">IF(AM310&lt;&gt;"",AM310,AL309*(1+AM306))</f>
        <v>0</v>
      </c>
      <c r="AN309" s="25">
        <f t="shared" ref="AN309" si="2867">IF(AN310&lt;&gt;"",AN310,AM309*(1+AN306))</f>
        <v>0</v>
      </c>
      <c r="AO309" s="25">
        <f t="shared" ref="AO309" si="2868">IF(AO310&lt;&gt;"",AO310,AN309*(1+AO306))</f>
        <v>0</v>
      </c>
      <c r="AP309" s="25">
        <f t="shared" ref="AP309" si="2869">IF(AP310&lt;&gt;"",AP310,AO309*(1+AP306))</f>
        <v>0</v>
      </c>
    </row>
    <row r="310" spans="1:42" x14ac:dyDescent="0.25">
      <c r="A310" s="24" t="str">
        <f>_xlfn.CONCAT(A305, " Cost Override")</f>
        <v>Custom CapEx 2 Cost Override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</row>
    <row r="312" spans="1:42" x14ac:dyDescent="0.25">
      <c r="A312" s="22" t="str">
        <f>_xlfn.CONCAT(A305," Age in Years")</f>
        <v>Custom CapEx 2 Age in Years</v>
      </c>
      <c r="C312" s="26">
        <f>IF(C313&lt;&gt;"",C313,IF('Inputs &amp; Dashboard'!E20&gt;=C315,0,'Inputs &amp; Dashboard'!E20))</f>
        <v>0</v>
      </c>
      <c r="D312" s="26">
        <f>IF(D313&lt;&gt;"",D313,IF(C312+1&gt;=D315,0,C312+1))</f>
        <v>1</v>
      </c>
      <c r="E312" s="26">
        <f t="shared" ref="E312" si="2870">IF(E313&lt;&gt;"",E313,IF(D312+1&gt;=E315,0,D312+1))</f>
        <v>2</v>
      </c>
      <c r="F312" s="26">
        <f t="shared" ref="F312" si="2871">IF(F313&lt;&gt;"",F313,IF(E312+1&gt;=F315,0,E312+1))</f>
        <v>3</v>
      </c>
      <c r="G312" s="26">
        <f t="shared" ref="G312" si="2872">IF(G313&lt;&gt;"",G313,IF(F312+1&gt;=G315,0,F312+1))</f>
        <v>4</v>
      </c>
      <c r="H312" s="26">
        <f t="shared" ref="H312" si="2873">IF(H313&lt;&gt;"",H313,IF(G312+1&gt;=H315,0,G312+1))</f>
        <v>5</v>
      </c>
      <c r="I312" s="26">
        <f t="shared" ref="I312" si="2874">IF(I313&lt;&gt;"",I313,IF(H312+1&gt;=I315,0,H312+1))</f>
        <v>6</v>
      </c>
      <c r="J312" s="26">
        <f t="shared" ref="J312" si="2875">IF(J313&lt;&gt;"",J313,IF(I312+1&gt;=J315,0,I312+1))</f>
        <v>7</v>
      </c>
      <c r="K312" s="26">
        <f t="shared" ref="K312" si="2876">IF(K313&lt;&gt;"",K313,IF(J312+1&gt;=K315,0,J312+1))</f>
        <v>8</v>
      </c>
      <c r="L312" s="26">
        <f t="shared" ref="L312" si="2877">IF(L313&lt;&gt;"",L313,IF(K312+1&gt;=L315,0,K312+1))</f>
        <v>9</v>
      </c>
      <c r="M312" s="26">
        <f t="shared" ref="M312" si="2878">IF(M313&lt;&gt;"",M313,IF(L312+1&gt;=M315,0,L312+1))</f>
        <v>0</v>
      </c>
      <c r="N312" s="26">
        <f t="shared" ref="N312" si="2879">IF(N313&lt;&gt;"",N313,IF(M312+1&gt;=N315,0,M312+1))</f>
        <v>1</v>
      </c>
      <c r="O312" s="26">
        <f t="shared" ref="O312" si="2880">IF(O313&lt;&gt;"",O313,IF(N312+1&gt;=O315,0,N312+1))</f>
        <v>2</v>
      </c>
      <c r="P312" s="26">
        <f t="shared" ref="P312" si="2881">IF(P313&lt;&gt;"",P313,IF(O312+1&gt;=P315,0,O312+1))</f>
        <v>3</v>
      </c>
      <c r="Q312" s="26">
        <f t="shared" ref="Q312" si="2882">IF(Q313&lt;&gt;"",Q313,IF(P312+1&gt;=Q315,0,P312+1))</f>
        <v>4</v>
      </c>
      <c r="R312" s="26">
        <f t="shared" ref="R312" si="2883">IF(R313&lt;&gt;"",R313,IF(Q312+1&gt;=R315,0,Q312+1))</f>
        <v>5</v>
      </c>
      <c r="S312" s="26">
        <f t="shared" ref="S312" si="2884">IF(S313&lt;&gt;"",S313,IF(R312+1&gt;=S315,0,R312+1))</f>
        <v>6</v>
      </c>
      <c r="T312" s="26">
        <f t="shared" ref="T312" si="2885">IF(T313&lt;&gt;"",T313,IF(S312+1&gt;=T315,0,S312+1))</f>
        <v>7</v>
      </c>
      <c r="U312" s="26">
        <f t="shared" ref="U312" si="2886">IF(U313&lt;&gt;"",U313,IF(T312+1&gt;=U315,0,T312+1))</f>
        <v>8</v>
      </c>
      <c r="V312" s="26">
        <f t="shared" ref="V312" si="2887">IF(V313&lt;&gt;"",V313,IF(U312+1&gt;=V315,0,U312+1))</f>
        <v>9</v>
      </c>
      <c r="W312" s="26">
        <f t="shared" ref="W312" si="2888">IF(W313&lt;&gt;"",W313,IF(V312+1&gt;=W315,0,V312+1))</f>
        <v>0</v>
      </c>
      <c r="X312" s="26">
        <f t="shared" ref="X312" si="2889">IF(X313&lt;&gt;"",X313,IF(W312+1&gt;=X315,0,W312+1))</f>
        <v>1</v>
      </c>
      <c r="Y312" s="26">
        <f t="shared" ref="Y312" si="2890">IF(Y313&lt;&gt;"",Y313,IF(X312+1&gt;=Y315,0,X312+1))</f>
        <v>2</v>
      </c>
      <c r="Z312" s="26">
        <f t="shared" ref="Z312" si="2891">IF(Z313&lt;&gt;"",Z313,IF(Y312+1&gt;=Z315,0,Y312+1))</f>
        <v>3</v>
      </c>
      <c r="AA312" s="26">
        <f t="shared" ref="AA312" si="2892">IF(AA313&lt;&gt;"",AA313,IF(Z312+1&gt;=AA315,0,Z312+1))</f>
        <v>4</v>
      </c>
      <c r="AB312" s="26">
        <f t="shared" ref="AB312" si="2893">IF(AB313&lt;&gt;"",AB313,IF(AA312+1&gt;=AB315,0,AA312+1))</f>
        <v>5</v>
      </c>
      <c r="AC312" s="26">
        <f t="shared" ref="AC312" si="2894">IF(AC313&lt;&gt;"",AC313,IF(AB312+1&gt;=AC315,0,AB312+1))</f>
        <v>6</v>
      </c>
      <c r="AD312" s="26">
        <f t="shared" ref="AD312" si="2895">IF(AD313&lt;&gt;"",AD313,IF(AC312+1&gt;=AD315,0,AC312+1))</f>
        <v>7</v>
      </c>
      <c r="AE312" s="26">
        <f t="shared" ref="AE312" si="2896">IF(AE313&lt;&gt;"",AE313,IF(AD312+1&gt;=AE315,0,AD312+1))</f>
        <v>8</v>
      </c>
      <c r="AF312" s="26">
        <f t="shared" ref="AF312" si="2897">IF(AF313&lt;&gt;"",AF313,IF(AE312+1&gt;=AF315,0,AE312+1))</f>
        <v>9</v>
      </c>
      <c r="AG312" s="26">
        <f t="shared" ref="AG312" si="2898">IF(AG313&lt;&gt;"",AG313,IF(AF312+1&gt;=AG315,0,AF312+1))</f>
        <v>0</v>
      </c>
      <c r="AH312" s="26">
        <f t="shared" ref="AH312" si="2899">IF(AH313&lt;&gt;"",AH313,IF(AG312+1&gt;=AH315,0,AG312+1))</f>
        <v>1</v>
      </c>
      <c r="AI312" s="26">
        <f t="shared" ref="AI312" si="2900">IF(AI313&lt;&gt;"",AI313,IF(AH312+1&gt;=AI315,0,AH312+1))</f>
        <v>2</v>
      </c>
      <c r="AJ312" s="26">
        <f t="shared" ref="AJ312" si="2901">IF(AJ313&lt;&gt;"",AJ313,IF(AI312+1&gt;=AJ315,0,AI312+1))</f>
        <v>3</v>
      </c>
      <c r="AK312" s="26">
        <f t="shared" ref="AK312" si="2902">IF(AK313&lt;&gt;"",AK313,IF(AJ312+1&gt;=AK315,0,AJ312+1))</f>
        <v>4</v>
      </c>
      <c r="AL312" s="26">
        <f t="shared" ref="AL312" si="2903">IF(AL313&lt;&gt;"",AL313,IF(AK312+1&gt;=AL315,0,AK312+1))</f>
        <v>5</v>
      </c>
      <c r="AM312" s="26">
        <f t="shared" ref="AM312" si="2904">IF(AM313&lt;&gt;"",AM313,IF(AL312+1&gt;=AM315,0,AL312+1))</f>
        <v>6</v>
      </c>
      <c r="AN312" s="26">
        <f t="shared" ref="AN312" si="2905">IF(AN313&lt;&gt;"",AN313,IF(AM312+1&gt;=AN315,0,AM312+1))</f>
        <v>7</v>
      </c>
      <c r="AO312" s="26">
        <f t="shared" ref="AO312" si="2906">IF(AO313&lt;&gt;"",AO313,IF(AN312+1&gt;=AO315,0,AN312+1))</f>
        <v>8</v>
      </c>
      <c r="AP312" s="26">
        <f t="shared" ref="AP312" si="2907">IF(AP313&lt;&gt;"",AP313,IF(AO312+1&gt;=AP315,0,AO312+1))</f>
        <v>9</v>
      </c>
    </row>
    <row r="313" spans="1:42" x14ac:dyDescent="0.25">
      <c r="A313" s="24" t="str">
        <f>_xlfn.CONCAT(A305, " Age in Years Override")</f>
        <v>Custom CapEx 2 Age in Years Override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</row>
    <row r="315" spans="1:42" x14ac:dyDescent="0.25">
      <c r="A315" s="22" t="str">
        <f>_xlfn.CONCAT(A305," Frequency in Years")</f>
        <v>Custom CapEx 2 Frequency in Years</v>
      </c>
      <c r="C315" s="26">
        <f>IF(C316&lt;&gt;"",C316,'Inputs &amp; Dashboard'!D20)</f>
        <v>10</v>
      </c>
      <c r="D315" s="26">
        <f>IF(D316&lt;&gt;"",D316,C315)</f>
        <v>10</v>
      </c>
      <c r="E315" s="26">
        <f t="shared" ref="E315" si="2908">IF(E316&lt;&gt;"",E316,D315)</f>
        <v>10</v>
      </c>
      <c r="F315" s="26">
        <f t="shared" ref="F315" si="2909">IF(F316&lt;&gt;"",F316,E315)</f>
        <v>10</v>
      </c>
      <c r="G315" s="26">
        <f t="shared" ref="G315" si="2910">IF(G316&lt;&gt;"",G316,F315)</f>
        <v>10</v>
      </c>
      <c r="H315" s="26">
        <f t="shared" ref="H315" si="2911">IF(H316&lt;&gt;"",H316,G315)</f>
        <v>10</v>
      </c>
      <c r="I315" s="26">
        <f t="shared" ref="I315" si="2912">IF(I316&lt;&gt;"",I316,H315)</f>
        <v>10</v>
      </c>
      <c r="J315" s="26">
        <f t="shared" ref="J315" si="2913">IF(J316&lt;&gt;"",J316,I315)</f>
        <v>10</v>
      </c>
      <c r="K315" s="26">
        <f t="shared" ref="K315" si="2914">IF(K316&lt;&gt;"",K316,J315)</f>
        <v>10</v>
      </c>
      <c r="L315" s="26">
        <f t="shared" ref="L315" si="2915">IF(L316&lt;&gt;"",L316,K315)</f>
        <v>10</v>
      </c>
      <c r="M315" s="26">
        <f t="shared" ref="M315" si="2916">IF(M316&lt;&gt;"",M316,L315)</f>
        <v>10</v>
      </c>
      <c r="N315" s="26">
        <f t="shared" ref="N315" si="2917">IF(N316&lt;&gt;"",N316,M315)</f>
        <v>10</v>
      </c>
      <c r="O315" s="26">
        <f t="shared" ref="O315" si="2918">IF(O316&lt;&gt;"",O316,N315)</f>
        <v>10</v>
      </c>
      <c r="P315" s="26">
        <f t="shared" ref="P315" si="2919">IF(P316&lt;&gt;"",P316,O315)</f>
        <v>10</v>
      </c>
      <c r="Q315" s="26">
        <f t="shared" ref="Q315" si="2920">IF(Q316&lt;&gt;"",Q316,P315)</f>
        <v>10</v>
      </c>
      <c r="R315" s="26">
        <f t="shared" ref="R315" si="2921">IF(R316&lt;&gt;"",R316,Q315)</f>
        <v>10</v>
      </c>
      <c r="S315" s="26">
        <f t="shared" ref="S315" si="2922">IF(S316&lt;&gt;"",S316,R315)</f>
        <v>10</v>
      </c>
      <c r="T315" s="26">
        <f t="shared" ref="T315" si="2923">IF(T316&lt;&gt;"",T316,S315)</f>
        <v>10</v>
      </c>
      <c r="U315" s="26">
        <f t="shared" ref="U315" si="2924">IF(U316&lt;&gt;"",U316,T315)</f>
        <v>10</v>
      </c>
      <c r="V315" s="26">
        <f t="shared" ref="V315" si="2925">IF(V316&lt;&gt;"",V316,U315)</f>
        <v>10</v>
      </c>
      <c r="W315" s="26">
        <f t="shared" ref="W315" si="2926">IF(W316&lt;&gt;"",W316,V315)</f>
        <v>10</v>
      </c>
      <c r="X315" s="26">
        <f t="shared" ref="X315" si="2927">IF(X316&lt;&gt;"",X316,W315)</f>
        <v>10</v>
      </c>
      <c r="Y315" s="26">
        <f t="shared" ref="Y315" si="2928">IF(Y316&lt;&gt;"",Y316,X315)</f>
        <v>10</v>
      </c>
      <c r="Z315" s="26">
        <f t="shared" ref="Z315" si="2929">IF(Z316&lt;&gt;"",Z316,Y315)</f>
        <v>10</v>
      </c>
      <c r="AA315" s="26">
        <f t="shared" ref="AA315" si="2930">IF(AA316&lt;&gt;"",AA316,Z315)</f>
        <v>10</v>
      </c>
      <c r="AB315" s="26">
        <f t="shared" ref="AB315" si="2931">IF(AB316&lt;&gt;"",AB316,AA315)</f>
        <v>10</v>
      </c>
      <c r="AC315" s="26">
        <f t="shared" ref="AC315" si="2932">IF(AC316&lt;&gt;"",AC316,AB315)</f>
        <v>10</v>
      </c>
      <c r="AD315" s="26">
        <f t="shared" ref="AD315" si="2933">IF(AD316&lt;&gt;"",AD316,AC315)</f>
        <v>10</v>
      </c>
      <c r="AE315" s="26">
        <f t="shared" ref="AE315" si="2934">IF(AE316&lt;&gt;"",AE316,AD315)</f>
        <v>10</v>
      </c>
      <c r="AF315" s="26">
        <f t="shared" ref="AF315" si="2935">IF(AF316&lt;&gt;"",AF316,AE315)</f>
        <v>10</v>
      </c>
      <c r="AG315" s="26">
        <f t="shared" ref="AG315" si="2936">IF(AG316&lt;&gt;"",AG316,AF315)</f>
        <v>10</v>
      </c>
      <c r="AH315" s="26">
        <f t="shared" ref="AH315" si="2937">IF(AH316&lt;&gt;"",AH316,AG315)</f>
        <v>10</v>
      </c>
      <c r="AI315" s="26">
        <f t="shared" ref="AI315" si="2938">IF(AI316&lt;&gt;"",AI316,AH315)</f>
        <v>10</v>
      </c>
      <c r="AJ315" s="26">
        <f t="shared" ref="AJ315" si="2939">IF(AJ316&lt;&gt;"",AJ316,AI315)</f>
        <v>10</v>
      </c>
      <c r="AK315" s="26">
        <f t="shared" ref="AK315" si="2940">IF(AK316&lt;&gt;"",AK316,AJ315)</f>
        <v>10</v>
      </c>
      <c r="AL315" s="26">
        <f t="shared" ref="AL315" si="2941">IF(AL316&lt;&gt;"",AL316,AK315)</f>
        <v>10</v>
      </c>
      <c r="AM315" s="26">
        <f t="shared" ref="AM315" si="2942">IF(AM316&lt;&gt;"",AM316,AL315)</f>
        <v>10</v>
      </c>
      <c r="AN315" s="26">
        <f t="shared" ref="AN315" si="2943">IF(AN316&lt;&gt;"",AN316,AM315)</f>
        <v>10</v>
      </c>
      <c r="AO315" s="26">
        <f t="shared" ref="AO315" si="2944">IF(AO316&lt;&gt;"",AO316,AN315)</f>
        <v>10</v>
      </c>
      <c r="AP315" s="26">
        <f t="shared" ref="AP315" si="2945">IF(AP316&lt;&gt;"",AP316,AO315)</f>
        <v>10</v>
      </c>
    </row>
    <row r="316" spans="1:42" x14ac:dyDescent="0.25">
      <c r="A316" s="24" t="str">
        <f>_xlfn.CONCAT(A305, " Frequency in Years Override")</f>
        <v>Custom CapEx 2 Frequency in Years Override</v>
      </c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</row>
    <row r="318" spans="1:42" x14ac:dyDescent="0.25">
      <c r="A318" s="22" t="str">
        <f>_xlfn.CONCAT("Replaced ",A305)</f>
        <v>Replaced Custom CapEx 2</v>
      </c>
      <c r="C318" s="2" t="b">
        <f>IF(C319&lt;&gt;"",C319,IF('Inputs &amp; Dashboard'!E20=0,FALSE,IF(Overrides!C312=0,TRUE,FALSE)))</f>
        <v>0</v>
      </c>
      <c r="D318" s="2" t="b">
        <f>IF(D319&lt;&gt;"",D319,IF(Overrides!D312=0,TRUE,FALSE))</f>
        <v>0</v>
      </c>
      <c r="E318" s="2" t="b">
        <f>IF(E319&lt;&gt;"",E319,IF(Overrides!E312=0,TRUE,FALSE))</f>
        <v>0</v>
      </c>
      <c r="F318" s="2" t="b">
        <f>IF(F319&lt;&gt;"",F319,IF(Overrides!F312=0,TRUE,FALSE))</f>
        <v>0</v>
      </c>
      <c r="G318" s="2" t="b">
        <f>IF(G319&lt;&gt;"",G319,IF(Overrides!G312=0,TRUE,FALSE))</f>
        <v>0</v>
      </c>
      <c r="H318" s="2" t="b">
        <f>IF(H319&lt;&gt;"",H319,IF(Overrides!H312=0,TRUE,FALSE))</f>
        <v>0</v>
      </c>
      <c r="I318" s="2" t="b">
        <f>IF(I319&lt;&gt;"",I319,IF(Overrides!I312=0,TRUE,FALSE))</f>
        <v>0</v>
      </c>
      <c r="J318" s="2" t="b">
        <f>IF(J319&lt;&gt;"",J319,IF(Overrides!J312=0,TRUE,FALSE))</f>
        <v>0</v>
      </c>
      <c r="K318" s="2" t="b">
        <f>IF(K319&lt;&gt;"",K319,IF(Overrides!K312=0,TRUE,FALSE))</f>
        <v>0</v>
      </c>
      <c r="L318" s="2" t="b">
        <f>IF(L319&lt;&gt;"",L319,IF(Overrides!L312=0,TRUE,FALSE))</f>
        <v>0</v>
      </c>
      <c r="M318" s="2" t="b">
        <f>IF(M319&lt;&gt;"",M319,IF(Overrides!M312=0,TRUE,FALSE))</f>
        <v>1</v>
      </c>
      <c r="N318" s="2" t="b">
        <f>IF(N319&lt;&gt;"",N319,IF(Overrides!N312=0,TRUE,FALSE))</f>
        <v>0</v>
      </c>
      <c r="O318" s="2" t="b">
        <f>IF(O319&lt;&gt;"",O319,IF(Overrides!O312=0,TRUE,FALSE))</f>
        <v>0</v>
      </c>
      <c r="P318" s="2" t="b">
        <f>IF(P319&lt;&gt;"",P319,IF(Overrides!P312=0,TRUE,FALSE))</f>
        <v>0</v>
      </c>
      <c r="Q318" s="2" t="b">
        <f>IF(Q319&lt;&gt;"",Q319,IF(Overrides!Q312=0,TRUE,FALSE))</f>
        <v>0</v>
      </c>
      <c r="R318" s="2" t="b">
        <f>IF(R319&lt;&gt;"",R319,IF(Overrides!R312=0,TRUE,FALSE))</f>
        <v>0</v>
      </c>
      <c r="S318" s="2" t="b">
        <f>IF(S319&lt;&gt;"",S319,IF(Overrides!S312=0,TRUE,FALSE))</f>
        <v>0</v>
      </c>
      <c r="T318" s="2" t="b">
        <f>IF(T319&lt;&gt;"",T319,IF(Overrides!T312=0,TRUE,FALSE))</f>
        <v>0</v>
      </c>
      <c r="U318" s="2" t="b">
        <f>IF(U319&lt;&gt;"",U319,IF(Overrides!U312=0,TRUE,FALSE))</f>
        <v>0</v>
      </c>
      <c r="V318" s="2" t="b">
        <f>IF(V319&lt;&gt;"",V319,IF(Overrides!V312=0,TRUE,FALSE))</f>
        <v>0</v>
      </c>
      <c r="W318" s="2" t="b">
        <f>IF(W319&lt;&gt;"",W319,IF(Overrides!W312=0,TRUE,FALSE))</f>
        <v>1</v>
      </c>
      <c r="X318" s="2" t="b">
        <f>IF(X319&lt;&gt;"",X319,IF(Overrides!X312=0,TRUE,FALSE))</f>
        <v>0</v>
      </c>
      <c r="Y318" s="2" t="b">
        <f>IF(Y319&lt;&gt;"",Y319,IF(Overrides!Y312=0,TRUE,FALSE))</f>
        <v>0</v>
      </c>
      <c r="Z318" s="2" t="b">
        <f>IF(Z319&lt;&gt;"",Z319,IF(Overrides!Z312=0,TRUE,FALSE))</f>
        <v>0</v>
      </c>
      <c r="AA318" s="2" t="b">
        <f>IF(AA319&lt;&gt;"",AA319,IF(Overrides!AA312=0,TRUE,FALSE))</f>
        <v>0</v>
      </c>
      <c r="AB318" s="2" t="b">
        <f>IF(AB319&lt;&gt;"",AB319,IF(Overrides!AB312=0,TRUE,FALSE))</f>
        <v>0</v>
      </c>
      <c r="AC318" s="2" t="b">
        <f>IF(AC319&lt;&gt;"",AC319,IF(Overrides!AC312=0,TRUE,FALSE))</f>
        <v>0</v>
      </c>
      <c r="AD318" s="2" t="b">
        <f>IF(AD319&lt;&gt;"",AD319,IF(Overrides!AD312=0,TRUE,FALSE))</f>
        <v>0</v>
      </c>
      <c r="AE318" s="2" t="b">
        <f>IF(AE319&lt;&gt;"",AE319,IF(Overrides!AE312=0,TRUE,FALSE))</f>
        <v>0</v>
      </c>
      <c r="AF318" s="2" t="b">
        <f>IF(AF319&lt;&gt;"",AF319,IF(Overrides!AF312=0,TRUE,FALSE))</f>
        <v>0</v>
      </c>
      <c r="AG318" s="2" t="b">
        <f>IF(AG319&lt;&gt;"",AG319,IF(Overrides!AG312=0,TRUE,FALSE))</f>
        <v>1</v>
      </c>
      <c r="AH318" s="2" t="b">
        <f>IF(AH319&lt;&gt;"",AH319,IF(Overrides!AH312=0,TRUE,FALSE))</f>
        <v>0</v>
      </c>
      <c r="AI318" s="2" t="b">
        <f>IF(AI319&lt;&gt;"",AI319,IF(Overrides!AI312=0,TRUE,FALSE))</f>
        <v>0</v>
      </c>
      <c r="AJ318" s="2" t="b">
        <f>IF(AJ319&lt;&gt;"",AJ319,IF(Overrides!AJ312=0,TRUE,FALSE))</f>
        <v>0</v>
      </c>
      <c r="AK318" s="2" t="b">
        <f>IF(AK319&lt;&gt;"",AK319,IF(Overrides!AK312=0,TRUE,FALSE))</f>
        <v>0</v>
      </c>
      <c r="AL318" s="2" t="b">
        <f>IF(AL319&lt;&gt;"",AL319,IF(Overrides!AL312=0,TRUE,FALSE))</f>
        <v>0</v>
      </c>
      <c r="AM318" s="2" t="b">
        <f>IF(AM319&lt;&gt;"",AM319,IF(Overrides!AM312=0,TRUE,FALSE))</f>
        <v>0</v>
      </c>
      <c r="AN318" s="2" t="b">
        <f>IF(AN319&lt;&gt;"",AN319,IF(Overrides!AN312=0,TRUE,FALSE))</f>
        <v>0</v>
      </c>
      <c r="AO318" s="2" t="b">
        <f>IF(AO319&lt;&gt;"",AO319,IF(Overrides!AO312=0,TRUE,FALSE))</f>
        <v>0</v>
      </c>
      <c r="AP318" s="2" t="b">
        <f>IF(AP319&lt;&gt;"",AP319,IF(Overrides!AP312=0,TRUE,FALSE))</f>
        <v>0</v>
      </c>
    </row>
    <row r="319" spans="1:42" x14ac:dyDescent="0.25">
      <c r="A319" s="27" t="str">
        <f>_xlfn.CONCAT("Replaced ",A306," Override")</f>
        <v>Replaced Inflation Rate Override</v>
      </c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</row>
    <row r="321" spans="1:42" x14ac:dyDescent="0.25">
      <c r="A321" s="22" t="str">
        <f>_xlfn.CONCAT("Spent on ",A305)</f>
        <v>Spent on Custom CapEx 2</v>
      </c>
      <c r="C321" s="25">
        <f>IF(C322&lt;&gt;"",C322,IF(C318=TRUE,C309,0))</f>
        <v>0</v>
      </c>
      <c r="D321" s="25">
        <f t="shared" ref="D321" si="2946">IF(D322&lt;&gt;"",D322,IF(D318=TRUE,D309,0))</f>
        <v>0</v>
      </c>
      <c r="E321" s="25">
        <f t="shared" ref="E321" si="2947">IF(E322&lt;&gt;"",E322,IF(E318=TRUE,E309,0))</f>
        <v>0</v>
      </c>
      <c r="F321" s="25">
        <f t="shared" ref="F321" si="2948">IF(F322&lt;&gt;"",F322,IF(F318=TRUE,F309,0))</f>
        <v>0</v>
      </c>
      <c r="G321" s="25">
        <f t="shared" ref="G321" si="2949">IF(G322&lt;&gt;"",G322,IF(G318=TRUE,G309,0))</f>
        <v>0</v>
      </c>
      <c r="H321" s="25">
        <f t="shared" ref="H321" si="2950">IF(H322&lt;&gt;"",H322,IF(H318=TRUE,H309,0))</f>
        <v>0</v>
      </c>
      <c r="I321" s="25">
        <f t="shared" ref="I321" si="2951">IF(I322&lt;&gt;"",I322,IF(I318=TRUE,I309,0))</f>
        <v>0</v>
      </c>
      <c r="J321" s="25">
        <f t="shared" ref="J321" si="2952">IF(J322&lt;&gt;"",J322,IF(J318=TRUE,J309,0))</f>
        <v>0</v>
      </c>
      <c r="K321" s="25">
        <f t="shared" ref="K321" si="2953">IF(K322&lt;&gt;"",K322,IF(K318=TRUE,K309,0))</f>
        <v>0</v>
      </c>
      <c r="L321" s="25">
        <f t="shared" ref="L321" si="2954">IF(L322&lt;&gt;"",L322,IF(L318=TRUE,L309,0))</f>
        <v>0</v>
      </c>
      <c r="M321" s="25">
        <f t="shared" ref="M321" si="2955">IF(M322&lt;&gt;"",M322,IF(M318=TRUE,M309,0))</f>
        <v>0</v>
      </c>
      <c r="N321" s="25">
        <f t="shared" ref="N321" si="2956">IF(N322&lt;&gt;"",N322,IF(N318=TRUE,N309,0))</f>
        <v>0</v>
      </c>
      <c r="O321" s="25">
        <f t="shared" ref="O321" si="2957">IF(O322&lt;&gt;"",O322,IF(O318=TRUE,O309,0))</f>
        <v>0</v>
      </c>
      <c r="P321" s="25">
        <f t="shared" ref="P321" si="2958">IF(P322&lt;&gt;"",P322,IF(P318=TRUE,P309,0))</f>
        <v>0</v>
      </c>
      <c r="Q321" s="25">
        <f t="shared" ref="Q321" si="2959">IF(Q322&lt;&gt;"",Q322,IF(Q318=TRUE,Q309,0))</f>
        <v>0</v>
      </c>
      <c r="R321" s="25">
        <f t="shared" ref="R321" si="2960">IF(R322&lt;&gt;"",R322,IF(R318=TRUE,R309,0))</f>
        <v>0</v>
      </c>
      <c r="S321" s="25">
        <f t="shared" ref="S321" si="2961">IF(S322&lt;&gt;"",S322,IF(S318=TRUE,S309,0))</f>
        <v>0</v>
      </c>
      <c r="T321" s="25">
        <f t="shared" ref="T321" si="2962">IF(T322&lt;&gt;"",T322,IF(T318=TRUE,T309,0))</f>
        <v>0</v>
      </c>
      <c r="U321" s="25">
        <f t="shared" ref="U321" si="2963">IF(U322&lt;&gt;"",U322,IF(U318=TRUE,U309,0))</f>
        <v>0</v>
      </c>
      <c r="V321" s="25">
        <f t="shared" ref="V321" si="2964">IF(V322&lt;&gt;"",V322,IF(V318=TRUE,V309,0))</f>
        <v>0</v>
      </c>
      <c r="W321" s="25">
        <f t="shared" ref="W321" si="2965">IF(W322&lt;&gt;"",W322,IF(W318=TRUE,W309,0))</f>
        <v>0</v>
      </c>
      <c r="X321" s="25">
        <f t="shared" ref="X321" si="2966">IF(X322&lt;&gt;"",X322,IF(X318=TRUE,X309,0))</f>
        <v>0</v>
      </c>
      <c r="Y321" s="25">
        <f t="shared" ref="Y321" si="2967">IF(Y322&lt;&gt;"",Y322,IF(Y318=TRUE,Y309,0))</f>
        <v>0</v>
      </c>
      <c r="Z321" s="25">
        <f t="shared" ref="Z321" si="2968">IF(Z322&lt;&gt;"",Z322,IF(Z318=TRUE,Z309,0))</f>
        <v>0</v>
      </c>
      <c r="AA321" s="25">
        <f t="shared" ref="AA321" si="2969">IF(AA322&lt;&gt;"",AA322,IF(AA318=TRUE,AA309,0))</f>
        <v>0</v>
      </c>
      <c r="AB321" s="25">
        <f t="shared" ref="AB321" si="2970">IF(AB322&lt;&gt;"",AB322,IF(AB318=TRUE,AB309,0))</f>
        <v>0</v>
      </c>
      <c r="AC321" s="25">
        <f t="shared" ref="AC321" si="2971">IF(AC322&lt;&gt;"",AC322,IF(AC318=TRUE,AC309,0))</f>
        <v>0</v>
      </c>
      <c r="AD321" s="25">
        <f t="shared" ref="AD321" si="2972">IF(AD322&lt;&gt;"",AD322,IF(AD318=TRUE,AD309,0))</f>
        <v>0</v>
      </c>
      <c r="AE321" s="25">
        <f t="shared" ref="AE321" si="2973">IF(AE322&lt;&gt;"",AE322,IF(AE318=TRUE,AE309,0))</f>
        <v>0</v>
      </c>
      <c r="AF321" s="25">
        <f t="shared" ref="AF321" si="2974">IF(AF322&lt;&gt;"",AF322,IF(AF318=TRUE,AF309,0))</f>
        <v>0</v>
      </c>
      <c r="AG321" s="25">
        <f t="shared" ref="AG321" si="2975">IF(AG322&lt;&gt;"",AG322,IF(AG318=TRUE,AG309,0))</f>
        <v>0</v>
      </c>
      <c r="AH321" s="25">
        <f t="shared" ref="AH321" si="2976">IF(AH322&lt;&gt;"",AH322,IF(AH318=TRUE,AH309,0))</f>
        <v>0</v>
      </c>
      <c r="AI321" s="25">
        <f t="shared" ref="AI321" si="2977">IF(AI322&lt;&gt;"",AI322,IF(AI318=TRUE,AI309,0))</f>
        <v>0</v>
      </c>
      <c r="AJ321" s="25">
        <f t="shared" ref="AJ321" si="2978">IF(AJ322&lt;&gt;"",AJ322,IF(AJ318=TRUE,AJ309,0))</f>
        <v>0</v>
      </c>
      <c r="AK321" s="25">
        <f t="shared" ref="AK321" si="2979">IF(AK322&lt;&gt;"",AK322,IF(AK318=TRUE,AK309,0))</f>
        <v>0</v>
      </c>
      <c r="AL321" s="25">
        <f t="shared" ref="AL321" si="2980">IF(AL322&lt;&gt;"",AL322,IF(AL318=TRUE,AL309,0))</f>
        <v>0</v>
      </c>
      <c r="AM321" s="25">
        <f t="shared" ref="AM321" si="2981">IF(AM322&lt;&gt;"",AM322,IF(AM318=TRUE,AM309,0))</f>
        <v>0</v>
      </c>
      <c r="AN321" s="25">
        <f t="shared" ref="AN321" si="2982">IF(AN322&lt;&gt;"",AN322,IF(AN318=TRUE,AN309,0))</f>
        <v>0</v>
      </c>
      <c r="AO321" s="25">
        <f t="shared" ref="AO321" si="2983">IF(AO322&lt;&gt;"",AO322,IF(AO318=TRUE,AO309,0))</f>
        <v>0</v>
      </c>
      <c r="AP321" s="25">
        <f t="shared" ref="AP321" si="2984">IF(AP322&lt;&gt;"",AP322,IF(AP318=TRUE,AP309,0))</f>
        <v>0</v>
      </c>
    </row>
    <row r="322" spans="1:42" x14ac:dyDescent="0.25">
      <c r="A322" s="27" t="str">
        <f>_xlfn.CONCAT("Spent on ",A305," Override")</f>
        <v>Spent on Custom CapEx 2 Override</v>
      </c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</row>
    <row r="324" spans="1:42" ht="18" thickBot="1" x14ac:dyDescent="0.35">
      <c r="A324" s="21" t="str">
        <f>IF('Inputs &amp; Dashboard'!B21="Add Custom CapEx 3","Custom CapEx 3",'Inputs &amp; Dashboard'!B21)</f>
        <v>Custom CapEx 3</v>
      </c>
      <c r="B324" s="4" t="s">
        <v>18</v>
      </c>
      <c r="C324" s="3">
        <v>1</v>
      </c>
      <c r="D324" s="3">
        <v>2</v>
      </c>
      <c r="E324" s="3">
        <v>3</v>
      </c>
      <c r="F324" s="3">
        <v>4</v>
      </c>
      <c r="G324" s="3">
        <v>5</v>
      </c>
      <c r="H324" s="3">
        <v>6</v>
      </c>
      <c r="I324" s="3">
        <v>7</v>
      </c>
      <c r="J324" s="3">
        <v>8</v>
      </c>
      <c r="K324" s="3">
        <v>9</v>
      </c>
      <c r="L324" s="3">
        <v>10</v>
      </c>
      <c r="M324" s="3">
        <v>11</v>
      </c>
      <c r="N324" s="3">
        <v>12</v>
      </c>
      <c r="O324" s="3">
        <v>13</v>
      </c>
      <c r="P324" s="3">
        <v>14</v>
      </c>
      <c r="Q324" s="3">
        <v>15</v>
      </c>
      <c r="R324" s="3">
        <v>16</v>
      </c>
      <c r="S324" s="3">
        <v>17</v>
      </c>
      <c r="T324" s="3">
        <v>18</v>
      </c>
      <c r="U324" s="3">
        <v>19</v>
      </c>
      <c r="V324" s="3">
        <v>20</v>
      </c>
      <c r="W324" s="3">
        <v>21</v>
      </c>
      <c r="X324" s="3">
        <v>22</v>
      </c>
      <c r="Y324" s="3">
        <v>23</v>
      </c>
      <c r="Z324" s="3">
        <v>24</v>
      </c>
      <c r="AA324" s="3">
        <v>25</v>
      </c>
      <c r="AB324" s="3">
        <v>26</v>
      </c>
      <c r="AC324" s="3">
        <v>27</v>
      </c>
      <c r="AD324" s="3">
        <v>28</v>
      </c>
      <c r="AE324" s="3">
        <v>29</v>
      </c>
      <c r="AF324" s="3">
        <v>30</v>
      </c>
      <c r="AG324" s="3">
        <v>31</v>
      </c>
      <c r="AH324" s="3">
        <v>32</v>
      </c>
      <c r="AI324" s="3">
        <v>33</v>
      </c>
      <c r="AJ324" s="3">
        <v>34</v>
      </c>
      <c r="AK324" s="3">
        <v>35</v>
      </c>
      <c r="AL324" s="3">
        <v>36</v>
      </c>
      <c r="AM324" s="3">
        <v>37</v>
      </c>
      <c r="AN324" s="3">
        <v>38</v>
      </c>
      <c r="AO324" s="3">
        <v>39</v>
      </c>
      <c r="AP324" s="3">
        <v>40</v>
      </c>
    </row>
    <row r="325" spans="1:42" ht="15.75" thickTop="1" x14ac:dyDescent="0.25">
      <c r="A325" s="22" t="s">
        <v>19</v>
      </c>
      <c r="C325" s="23">
        <f>IF(C326&lt;&gt;"",C326,0.03)</f>
        <v>0.03</v>
      </c>
      <c r="D325" s="23">
        <f>IF(D326&lt;&gt;"",D326,C325)</f>
        <v>0.03</v>
      </c>
      <c r="E325" s="23">
        <f t="shared" ref="E325" si="2985">IF(E326&lt;&gt;"",E326,D325)</f>
        <v>0.03</v>
      </c>
      <c r="F325" s="23">
        <f t="shared" ref="F325" si="2986">IF(F326&lt;&gt;"",F326,E325)</f>
        <v>0.03</v>
      </c>
      <c r="G325" s="23">
        <f t="shared" ref="G325" si="2987">IF(G326&lt;&gt;"",G326,F325)</f>
        <v>0.03</v>
      </c>
      <c r="H325" s="23">
        <f t="shared" ref="H325" si="2988">IF(H326&lt;&gt;"",H326,G325)</f>
        <v>0.03</v>
      </c>
      <c r="I325" s="23">
        <f t="shared" ref="I325" si="2989">IF(I326&lt;&gt;"",I326,H325)</f>
        <v>0.03</v>
      </c>
      <c r="J325" s="23">
        <f t="shared" ref="J325" si="2990">IF(J326&lt;&gt;"",J326,I325)</f>
        <v>0.03</v>
      </c>
      <c r="K325" s="23">
        <f t="shared" ref="K325" si="2991">IF(K326&lt;&gt;"",K326,J325)</f>
        <v>0.03</v>
      </c>
      <c r="L325" s="23">
        <f t="shared" ref="L325" si="2992">IF(L326&lt;&gt;"",L326,K325)</f>
        <v>0.03</v>
      </c>
      <c r="M325" s="23">
        <f t="shared" ref="M325" si="2993">IF(M326&lt;&gt;"",M326,L325)</f>
        <v>0.03</v>
      </c>
      <c r="N325" s="23">
        <f t="shared" ref="N325" si="2994">IF(N326&lt;&gt;"",N326,M325)</f>
        <v>0.03</v>
      </c>
      <c r="O325" s="23">
        <f t="shared" ref="O325" si="2995">IF(O326&lt;&gt;"",O326,N325)</f>
        <v>0.03</v>
      </c>
      <c r="P325" s="23">
        <f t="shared" ref="P325" si="2996">IF(P326&lt;&gt;"",P326,O325)</f>
        <v>0.03</v>
      </c>
      <c r="Q325" s="23">
        <f t="shared" ref="Q325" si="2997">IF(Q326&lt;&gt;"",Q326,P325)</f>
        <v>0.03</v>
      </c>
      <c r="R325" s="23">
        <f t="shared" ref="R325" si="2998">IF(R326&lt;&gt;"",R326,Q325)</f>
        <v>0.03</v>
      </c>
      <c r="S325" s="23">
        <f t="shared" ref="S325" si="2999">IF(S326&lt;&gt;"",S326,R325)</f>
        <v>0.03</v>
      </c>
      <c r="T325" s="23">
        <f t="shared" ref="T325" si="3000">IF(T326&lt;&gt;"",T326,S325)</f>
        <v>0.03</v>
      </c>
      <c r="U325" s="23">
        <f t="shared" ref="U325" si="3001">IF(U326&lt;&gt;"",U326,T325)</f>
        <v>0.03</v>
      </c>
      <c r="V325" s="23">
        <f t="shared" ref="V325" si="3002">IF(V326&lt;&gt;"",V326,U325)</f>
        <v>0.03</v>
      </c>
      <c r="W325" s="23">
        <f t="shared" ref="W325" si="3003">IF(W326&lt;&gt;"",W326,V325)</f>
        <v>0.03</v>
      </c>
      <c r="X325" s="23">
        <f t="shared" ref="X325" si="3004">IF(X326&lt;&gt;"",X326,W325)</f>
        <v>0.03</v>
      </c>
      <c r="Y325" s="23">
        <f t="shared" ref="Y325" si="3005">IF(Y326&lt;&gt;"",Y326,X325)</f>
        <v>0.03</v>
      </c>
      <c r="Z325" s="23">
        <f t="shared" ref="Z325" si="3006">IF(Z326&lt;&gt;"",Z326,Y325)</f>
        <v>0.03</v>
      </c>
      <c r="AA325" s="23">
        <f t="shared" ref="AA325" si="3007">IF(AA326&lt;&gt;"",AA326,Z325)</f>
        <v>0.03</v>
      </c>
      <c r="AB325" s="23">
        <f t="shared" ref="AB325" si="3008">IF(AB326&lt;&gt;"",AB326,AA325)</f>
        <v>0.03</v>
      </c>
      <c r="AC325" s="23">
        <f t="shared" ref="AC325" si="3009">IF(AC326&lt;&gt;"",AC326,AB325)</f>
        <v>0.03</v>
      </c>
      <c r="AD325" s="23">
        <f t="shared" ref="AD325" si="3010">IF(AD326&lt;&gt;"",AD326,AC325)</f>
        <v>0.03</v>
      </c>
      <c r="AE325" s="23">
        <f t="shared" ref="AE325" si="3011">IF(AE326&lt;&gt;"",AE326,AD325)</f>
        <v>0.03</v>
      </c>
      <c r="AF325" s="23">
        <f t="shared" ref="AF325" si="3012">IF(AF326&lt;&gt;"",AF326,AE325)</f>
        <v>0.03</v>
      </c>
      <c r="AG325" s="23">
        <f t="shared" ref="AG325" si="3013">IF(AG326&lt;&gt;"",AG326,AF325)</f>
        <v>0.03</v>
      </c>
      <c r="AH325" s="23">
        <f t="shared" ref="AH325" si="3014">IF(AH326&lt;&gt;"",AH326,AG325)</f>
        <v>0.03</v>
      </c>
      <c r="AI325" s="23">
        <f t="shared" ref="AI325" si="3015">IF(AI326&lt;&gt;"",AI326,AH325)</f>
        <v>0.03</v>
      </c>
      <c r="AJ325" s="23">
        <f t="shared" ref="AJ325" si="3016">IF(AJ326&lt;&gt;"",AJ326,AI325)</f>
        <v>0.03</v>
      </c>
      <c r="AK325" s="23">
        <f t="shared" ref="AK325" si="3017">IF(AK326&lt;&gt;"",AK326,AJ325)</f>
        <v>0.03</v>
      </c>
      <c r="AL325" s="23">
        <f t="shared" ref="AL325" si="3018">IF(AL326&lt;&gt;"",AL326,AK325)</f>
        <v>0.03</v>
      </c>
      <c r="AM325" s="23">
        <f t="shared" ref="AM325" si="3019">IF(AM326&lt;&gt;"",AM326,AL325)</f>
        <v>0.03</v>
      </c>
      <c r="AN325" s="23">
        <f t="shared" ref="AN325" si="3020">IF(AN326&lt;&gt;"",AN326,AM325)</f>
        <v>0.03</v>
      </c>
      <c r="AO325" s="23">
        <f t="shared" ref="AO325" si="3021">IF(AO326&lt;&gt;"",AO326,AN325)</f>
        <v>0.03</v>
      </c>
      <c r="AP325" s="23">
        <f t="shared" ref="AP325" si="3022">IF(AP326&lt;&gt;"",AP326,AO325)</f>
        <v>0.03</v>
      </c>
    </row>
    <row r="326" spans="1:42" x14ac:dyDescent="0.25">
      <c r="A326" s="24" t="s">
        <v>20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</row>
    <row r="328" spans="1:42" x14ac:dyDescent="0.25">
      <c r="A328" s="22" t="str">
        <f>_xlfn.CONCAT(A324," Cost")</f>
        <v>Custom CapEx 3 Cost</v>
      </c>
      <c r="C328" s="25">
        <f>IF(C329&lt;&gt;"",C329,'Inputs &amp; Dashboard'!C21)</f>
        <v>0</v>
      </c>
      <c r="D328" s="25">
        <f>IF(D329&lt;&gt;"",D329,C328*(1+D325))</f>
        <v>0</v>
      </c>
      <c r="E328" s="25">
        <f t="shared" ref="E328" si="3023">IF(E329&lt;&gt;"",E329,D328*(1+E325))</f>
        <v>0</v>
      </c>
      <c r="F328" s="25">
        <f t="shared" ref="F328" si="3024">IF(F329&lt;&gt;"",F329,E328*(1+F325))</f>
        <v>0</v>
      </c>
      <c r="G328" s="25">
        <f t="shared" ref="G328" si="3025">IF(G329&lt;&gt;"",G329,F328*(1+G325))</f>
        <v>0</v>
      </c>
      <c r="H328" s="25">
        <f t="shared" ref="H328" si="3026">IF(H329&lt;&gt;"",H329,G328*(1+H325))</f>
        <v>0</v>
      </c>
      <c r="I328" s="25">
        <f t="shared" ref="I328" si="3027">IF(I329&lt;&gt;"",I329,H328*(1+I325))</f>
        <v>0</v>
      </c>
      <c r="J328" s="25">
        <f t="shared" ref="J328" si="3028">IF(J329&lt;&gt;"",J329,I328*(1+J325))</f>
        <v>0</v>
      </c>
      <c r="K328" s="25">
        <f t="shared" ref="K328" si="3029">IF(K329&lt;&gt;"",K329,J328*(1+K325))</f>
        <v>0</v>
      </c>
      <c r="L328" s="25">
        <f t="shared" ref="L328" si="3030">IF(L329&lt;&gt;"",L329,K328*(1+L325))</f>
        <v>0</v>
      </c>
      <c r="M328" s="25">
        <f t="shared" ref="M328" si="3031">IF(M329&lt;&gt;"",M329,L328*(1+M325))</f>
        <v>0</v>
      </c>
      <c r="N328" s="25">
        <f t="shared" ref="N328" si="3032">IF(N329&lt;&gt;"",N329,M328*(1+N325))</f>
        <v>0</v>
      </c>
      <c r="O328" s="25">
        <f t="shared" ref="O328" si="3033">IF(O329&lt;&gt;"",O329,N328*(1+O325))</f>
        <v>0</v>
      </c>
      <c r="P328" s="25">
        <f t="shared" ref="P328" si="3034">IF(P329&lt;&gt;"",P329,O328*(1+P325))</f>
        <v>0</v>
      </c>
      <c r="Q328" s="25">
        <f t="shared" ref="Q328" si="3035">IF(Q329&lt;&gt;"",Q329,P328*(1+Q325))</f>
        <v>0</v>
      </c>
      <c r="R328" s="25">
        <f t="shared" ref="R328" si="3036">IF(R329&lt;&gt;"",R329,Q328*(1+R325))</f>
        <v>0</v>
      </c>
      <c r="S328" s="25">
        <f t="shared" ref="S328" si="3037">IF(S329&lt;&gt;"",S329,R328*(1+S325))</f>
        <v>0</v>
      </c>
      <c r="T328" s="25">
        <f t="shared" ref="T328" si="3038">IF(T329&lt;&gt;"",T329,S328*(1+T325))</f>
        <v>0</v>
      </c>
      <c r="U328" s="25">
        <f t="shared" ref="U328" si="3039">IF(U329&lt;&gt;"",U329,T328*(1+U325))</f>
        <v>0</v>
      </c>
      <c r="V328" s="25">
        <f t="shared" ref="V328" si="3040">IF(V329&lt;&gt;"",V329,U328*(1+V325))</f>
        <v>0</v>
      </c>
      <c r="W328" s="25">
        <f t="shared" ref="W328" si="3041">IF(W329&lt;&gt;"",W329,V328*(1+W325))</f>
        <v>0</v>
      </c>
      <c r="X328" s="25">
        <f t="shared" ref="X328" si="3042">IF(X329&lt;&gt;"",X329,W328*(1+X325))</f>
        <v>0</v>
      </c>
      <c r="Y328" s="25">
        <f t="shared" ref="Y328" si="3043">IF(Y329&lt;&gt;"",Y329,X328*(1+Y325))</f>
        <v>0</v>
      </c>
      <c r="Z328" s="25">
        <f t="shared" ref="Z328" si="3044">IF(Z329&lt;&gt;"",Z329,Y328*(1+Z325))</f>
        <v>0</v>
      </c>
      <c r="AA328" s="25">
        <f t="shared" ref="AA328" si="3045">IF(AA329&lt;&gt;"",AA329,Z328*(1+AA325))</f>
        <v>0</v>
      </c>
      <c r="AB328" s="25">
        <f t="shared" ref="AB328" si="3046">IF(AB329&lt;&gt;"",AB329,AA328*(1+AB325))</f>
        <v>0</v>
      </c>
      <c r="AC328" s="25">
        <f t="shared" ref="AC328" si="3047">IF(AC329&lt;&gt;"",AC329,AB328*(1+AC325))</f>
        <v>0</v>
      </c>
      <c r="AD328" s="25">
        <f t="shared" ref="AD328" si="3048">IF(AD329&lt;&gt;"",AD329,AC328*(1+AD325))</f>
        <v>0</v>
      </c>
      <c r="AE328" s="25">
        <f t="shared" ref="AE328" si="3049">IF(AE329&lt;&gt;"",AE329,AD328*(1+AE325))</f>
        <v>0</v>
      </c>
      <c r="AF328" s="25">
        <f t="shared" ref="AF328" si="3050">IF(AF329&lt;&gt;"",AF329,AE328*(1+AF325))</f>
        <v>0</v>
      </c>
      <c r="AG328" s="25">
        <f t="shared" ref="AG328" si="3051">IF(AG329&lt;&gt;"",AG329,AF328*(1+AG325))</f>
        <v>0</v>
      </c>
      <c r="AH328" s="25">
        <f t="shared" ref="AH328" si="3052">IF(AH329&lt;&gt;"",AH329,AG328*(1+AH325))</f>
        <v>0</v>
      </c>
      <c r="AI328" s="25">
        <f t="shared" ref="AI328" si="3053">IF(AI329&lt;&gt;"",AI329,AH328*(1+AI325))</f>
        <v>0</v>
      </c>
      <c r="AJ328" s="25">
        <f t="shared" ref="AJ328" si="3054">IF(AJ329&lt;&gt;"",AJ329,AI328*(1+AJ325))</f>
        <v>0</v>
      </c>
      <c r="AK328" s="25">
        <f t="shared" ref="AK328" si="3055">IF(AK329&lt;&gt;"",AK329,AJ328*(1+AK325))</f>
        <v>0</v>
      </c>
      <c r="AL328" s="25">
        <f t="shared" ref="AL328" si="3056">IF(AL329&lt;&gt;"",AL329,AK328*(1+AL325))</f>
        <v>0</v>
      </c>
      <c r="AM328" s="25">
        <f t="shared" ref="AM328" si="3057">IF(AM329&lt;&gt;"",AM329,AL328*(1+AM325))</f>
        <v>0</v>
      </c>
      <c r="AN328" s="25">
        <f t="shared" ref="AN328" si="3058">IF(AN329&lt;&gt;"",AN329,AM328*(1+AN325))</f>
        <v>0</v>
      </c>
      <c r="AO328" s="25">
        <f t="shared" ref="AO328" si="3059">IF(AO329&lt;&gt;"",AO329,AN328*(1+AO325))</f>
        <v>0</v>
      </c>
      <c r="AP328" s="25">
        <f t="shared" ref="AP328" si="3060">IF(AP329&lt;&gt;"",AP329,AO328*(1+AP325))</f>
        <v>0</v>
      </c>
    </row>
    <row r="329" spans="1:42" x14ac:dyDescent="0.25">
      <c r="A329" s="24" t="str">
        <f>_xlfn.CONCAT(A324, " Cost Override")</f>
        <v>Custom CapEx 3 Cost Override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</row>
    <row r="331" spans="1:42" x14ac:dyDescent="0.25">
      <c r="A331" s="22" t="str">
        <f>_xlfn.CONCAT(A324," Age in Years")</f>
        <v>Custom CapEx 3 Age in Years</v>
      </c>
      <c r="C331" s="26">
        <f>IF(C332&lt;&gt;"",C332,IF('Inputs &amp; Dashboard'!E21&gt;=C334,0,'Inputs &amp; Dashboard'!E21))</f>
        <v>0</v>
      </c>
      <c r="D331" s="26">
        <f>IF(D332&lt;&gt;"",D332,IF(C331+1&gt;=D334,0,C331+1))</f>
        <v>1</v>
      </c>
      <c r="E331" s="26">
        <f t="shared" ref="E331" si="3061">IF(E332&lt;&gt;"",E332,IF(D331+1&gt;=E334,0,D331+1))</f>
        <v>2</v>
      </c>
      <c r="F331" s="26">
        <f t="shared" ref="F331" si="3062">IF(F332&lt;&gt;"",F332,IF(E331+1&gt;=F334,0,E331+1))</f>
        <v>3</v>
      </c>
      <c r="G331" s="26">
        <f t="shared" ref="G331" si="3063">IF(G332&lt;&gt;"",G332,IF(F331+1&gt;=G334,0,F331+1))</f>
        <v>4</v>
      </c>
      <c r="H331" s="26">
        <f t="shared" ref="H331" si="3064">IF(H332&lt;&gt;"",H332,IF(G331+1&gt;=H334,0,G331+1))</f>
        <v>5</v>
      </c>
      <c r="I331" s="26">
        <f t="shared" ref="I331" si="3065">IF(I332&lt;&gt;"",I332,IF(H331+1&gt;=I334,0,H331+1))</f>
        <v>6</v>
      </c>
      <c r="J331" s="26">
        <f t="shared" ref="J331" si="3066">IF(J332&lt;&gt;"",J332,IF(I331+1&gt;=J334,0,I331+1))</f>
        <v>7</v>
      </c>
      <c r="K331" s="26">
        <f t="shared" ref="K331" si="3067">IF(K332&lt;&gt;"",K332,IF(J331+1&gt;=K334,0,J331+1))</f>
        <v>8</v>
      </c>
      <c r="L331" s="26">
        <f t="shared" ref="L331" si="3068">IF(L332&lt;&gt;"",L332,IF(K331+1&gt;=L334,0,K331+1))</f>
        <v>9</v>
      </c>
      <c r="M331" s="26">
        <f t="shared" ref="M331" si="3069">IF(M332&lt;&gt;"",M332,IF(L331+1&gt;=M334,0,L331+1))</f>
        <v>0</v>
      </c>
      <c r="N331" s="26">
        <f t="shared" ref="N331" si="3070">IF(N332&lt;&gt;"",N332,IF(M331+1&gt;=N334,0,M331+1))</f>
        <v>1</v>
      </c>
      <c r="O331" s="26">
        <f t="shared" ref="O331" si="3071">IF(O332&lt;&gt;"",O332,IF(N331+1&gt;=O334,0,N331+1))</f>
        <v>2</v>
      </c>
      <c r="P331" s="26">
        <f t="shared" ref="P331" si="3072">IF(P332&lt;&gt;"",P332,IF(O331+1&gt;=P334,0,O331+1))</f>
        <v>3</v>
      </c>
      <c r="Q331" s="26">
        <f t="shared" ref="Q331" si="3073">IF(Q332&lt;&gt;"",Q332,IF(P331+1&gt;=Q334,0,P331+1))</f>
        <v>4</v>
      </c>
      <c r="R331" s="26">
        <f t="shared" ref="R331" si="3074">IF(R332&lt;&gt;"",R332,IF(Q331+1&gt;=R334,0,Q331+1))</f>
        <v>5</v>
      </c>
      <c r="S331" s="26">
        <f t="shared" ref="S331" si="3075">IF(S332&lt;&gt;"",S332,IF(R331+1&gt;=S334,0,R331+1))</f>
        <v>6</v>
      </c>
      <c r="T331" s="26">
        <f t="shared" ref="T331" si="3076">IF(T332&lt;&gt;"",T332,IF(S331+1&gt;=T334,0,S331+1))</f>
        <v>7</v>
      </c>
      <c r="U331" s="26">
        <f t="shared" ref="U331" si="3077">IF(U332&lt;&gt;"",U332,IF(T331+1&gt;=U334,0,T331+1))</f>
        <v>8</v>
      </c>
      <c r="V331" s="26">
        <f t="shared" ref="V331" si="3078">IF(V332&lt;&gt;"",V332,IF(U331+1&gt;=V334,0,U331+1))</f>
        <v>9</v>
      </c>
      <c r="W331" s="26">
        <f t="shared" ref="W331" si="3079">IF(W332&lt;&gt;"",W332,IF(V331+1&gt;=W334,0,V331+1))</f>
        <v>0</v>
      </c>
      <c r="X331" s="26">
        <f t="shared" ref="X331" si="3080">IF(X332&lt;&gt;"",X332,IF(W331+1&gt;=X334,0,W331+1))</f>
        <v>1</v>
      </c>
      <c r="Y331" s="26">
        <f t="shared" ref="Y331" si="3081">IF(Y332&lt;&gt;"",Y332,IF(X331+1&gt;=Y334,0,X331+1))</f>
        <v>2</v>
      </c>
      <c r="Z331" s="26">
        <f t="shared" ref="Z331" si="3082">IF(Z332&lt;&gt;"",Z332,IF(Y331+1&gt;=Z334,0,Y331+1))</f>
        <v>3</v>
      </c>
      <c r="AA331" s="26">
        <f t="shared" ref="AA331" si="3083">IF(AA332&lt;&gt;"",AA332,IF(Z331+1&gt;=AA334,0,Z331+1))</f>
        <v>4</v>
      </c>
      <c r="AB331" s="26">
        <f t="shared" ref="AB331" si="3084">IF(AB332&lt;&gt;"",AB332,IF(AA331+1&gt;=AB334,0,AA331+1))</f>
        <v>5</v>
      </c>
      <c r="AC331" s="26">
        <f t="shared" ref="AC331" si="3085">IF(AC332&lt;&gt;"",AC332,IF(AB331+1&gt;=AC334,0,AB331+1))</f>
        <v>6</v>
      </c>
      <c r="AD331" s="26">
        <f t="shared" ref="AD331" si="3086">IF(AD332&lt;&gt;"",AD332,IF(AC331+1&gt;=AD334,0,AC331+1))</f>
        <v>7</v>
      </c>
      <c r="AE331" s="26">
        <f t="shared" ref="AE331" si="3087">IF(AE332&lt;&gt;"",AE332,IF(AD331+1&gt;=AE334,0,AD331+1))</f>
        <v>8</v>
      </c>
      <c r="AF331" s="26">
        <f t="shared" ref="AF331" si="3088">IF(AF332&lt;&gt;"",AF332,IF(AE331+1&gt;=AF334,0,AE331+1))</f>
        <v>9</v>
      </c>
      <c r="AG331" s="26">
        <f t="shared" ref="AG331" si="3089">IF(AG332&lt;&gt;"",AG332,IF(AF331+1&gt;=AG334,0,AF331+1))</f>
        <v>0</v>
      </c>
      <c r="AH331" s="26">
        <f t="shared" ref="AH331" si="3090">IF(AH332&lt;&gt;"",AH332,IF(AG331+1&gt;=AH334,0,AG331+1))</f>
        <v>1</v>
      </c>
      <c r="AI331" s="26">
        <f t="shared" ref="AI331" si="3091">IF(AI332&lt;&gt;"",AI332,IF(AH331+1&gt;=AI334,0,AH331+1))</f>
        <v>2</v>
      </c>
      <c r="AJ331" s="26">
        <f t="shared" ref="AJ331" si="3092">IF(AJ332&lt;&gt;"",AJ332,IF(AI331+1&gt;=AJ334,0,AI331+1))</f>
        <v>3</v>
      </c>
      <c r="AK331" s="26">
        <f t="shared" ref="AK331" si="3093">IF(AK332&lt;&gt;"",AK332,IF(AJ331+1&gt;=AK334,0,AJ331+1))</f>
        <v>4</v>
      </c>
      <c r="AL331" s="26">
        <f t="shared" ref="AL331" si="3094">IF(AL332&lt;&gt;"",AL332,IF(AK331+1&gt;=AL334,0,AK331+1))</f>
        <v>5</v>
      </c>
      <c r="AM331" s="26">
        <f t="shared" ref="AM331" si="3095">IF(AM332&lt;&gt;"",AM332,IF(AL331+1&gt;=AM334,0,AL331+1))</f>
        <v>6</v>
      </c>
      <c r="AN331" s="26">
        <f t="shared" ref="AN331" si="3096">IF(AN332&lt;&gt;"",AN332,IF(AM331+1&gt;=AN334,0,AM331+1))</f>
        <v>7</v>
      </c>
      <c r="AO331" s="26">
        <f t="shared" ref="AO331" si="3097">IF(AO332&lt;&gt;"",AO332,IF(AN331+1&gt;=AO334,0,AN331+1))</f>
        <v>8</v>
      </c>
      <c r="AP331" s="26">
        <f t="shared" ref="AP331" si="3098">IF(AP332&lt;&gt;"",AP332,IF(AO331+1&gt;=AP334,0,AO331+1))</f>
        <v>9</v>
      </c>
    </row>
    <row r="332" spans="1:42" x14ac:dyDescent="0.25">
      <c r="A332" s="24" t="str">
        <f>_xlfn.CONCAT(A324, " Age in Years Override")</f>
        <v>Custom CapEx 3 Age in Years Override</v>
      </c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</row>
    <row r="334" spans="1:42" x14ac:dyDescent="0.25">
      <c r="A334" s="22" t="str">
        <f>_xlfn.CONCAT(A324," Frequency in Years")</f>
        <v>Custom CapEx 3 Frequency in Years</v>
      </c>
      <c r="C334" s="26">
        <f>IF(C335&lt;&gt;"",C335,'Inputs &amp; Dashboard'!D21)</f>
        <v>10</v>
      </c>
      <c r="D334" s="26">
        <f>IF(D335&lt;&gt;"",D335,C334)</f>
        <v>10</v>
      </c>
      <c r="E334" s="26">
        <f t="shared" ref="E334" si="3099">IF(E335&lt;&gt;"",E335,D334)</f>
        <v>10</v>
      </c>
      <c r="F334" s="26">
        <f t="shared" ref="F334" si="3100">IF(F335&lt;&gt;"",F335,E334)</f>
        <v>10</v>
      </c>
      <c r="G334" s="26">
        <f t="shared" ref="G334" si="3101">IF(G335&lt;&gt;"",G335,F334)</f>
        <v>10</v>
      </c>
      <c r="H334" s="26">
        <f t="shared" ref="H334" si="3102">IF(H335&lt;&gt;"",H335,G334)</f>
        <v>10</v>
      </c>
      <c r="I334" s="26">
        <f t="shared" ref="I334" si="3103">IF(I335&lt;&gt;"",I335,H334)</f>
        <v>10</v>
      </c>
      <c r="J334" s="26">
        <f t="shared" ref="J334" si="3104">IF(J335&lt;&gt;"",J335,I334)</f>
        <v>10</v>
      </c>
      <c r="K334" s="26">
        <f t="shared" ref="K334" si="3105">IF(K335&lt;&gt;"",K335,J334)</f>
        <v>10</v>
      </c>
      <c r="L334" s="26">
        <f t="shared" ref="L334" si="3106">IF(L335&lt;&gt;"",L335,K334)</f>
        <v>10</v>
      </c>
      <c r="M334" s="26">
        <f t="shared" ref="M334" si="3107">IF(M335&lt;&gt;"",M335,L334)</f>
        <v>10</v>
      </c>
      <c r="N334" s="26">
        <f t="shared" ref="N334" si="3108">IF(N335&lt;&gt;"",N335,M334)</f>
        <v>10</v>
      </c>
      <c r="O334" s="26">
        <f t="shared" ref="O334" si="3109">IF(O335&lt;&gt;"",O335,N334)</f>
        <v>10</v>
      </c>
      <c r="P334" s="26">
        <f t="shared" ref="P334" si="3110">IF(P335&lt;&gt;"",P335,O334)</f>
        <v>10</v>
      </c>
      <c r="Q334" s="26">
        <f t="shared" ref="Q334" si="3111">IF(Q335&lt;&gt;"",Q335,P334)</f>
        <v>10</v>
      </c>
      <c r="R334" s="26">
        <f t="shared" ref="R334" si="3112">IF(R335&lt;&gt;"",R335,Q334)</f>
        <v>10</v>
      </c>
      <c r="S334" s="26">
        <f t="shared" ref="S334" si="3113">IF(S335&lt;&gt;"",S335,R334)</f>
        <v>10</v>
      </c>
      <c r="T334" s="26">
        <f t="shared" ref="T334" si="3114">IF(T335&lt;&gt;"",T335,S334)</f>
        <v>10</v>
      </c>
      <c r="U334" s="26">
        <f t="shared" ref="U334" si="3115">IF(U335&lt;&gt;"",U335,T334)</f>
        <v>10</v>
      </c>
      <c r="V334" s="26">
        <f t="shared" ref="V334" si="3116">IF(V335&lt;&gt;"",V335,U334)</f>
        <v>10</v>
      </c>
      <c r="W334" s="26">
        <f t="shared" ref="W334" si="3117">IF(W335&lt;&gt;"",W335,V334)</f>
        <v>10</v>
      </c>
      <c r="X334" s="26">
        <f t="shared" ref="X334" si="3118">IF(X335&lt;&gt;"",X335,W334)</f>
        <v>10</v>
      </c>
      <c r="Y334" s="26">
        <f t="shared" ref="Y334" si="3119">IF(Y335&lt;&gt;"",Y335,X334)</f>
        <v>10</v>
      </c>
      <c r="Z334" s="26">
        <f t="shared" ref="Z334" si="3120">IF(Z335&lt;&gt;"",Z335,Y334)</f>
        <v>10</v>
      </c>
      <c r="AA334" s="26">
        <f t="shared" ref="AA334" si="3121">IF(AA335&lt;&gt;"",AA335,Z334)</f>
        <v>10</v>
      </c>
      <c r="AB334" s="26">
        <f t="shared" ref="AB334" si="3122">IF(AB335&lt;&gt;"",AB335,AA334)</f>
        <v>10</v>
      </c>
      <c r="AC334" s="26">
        <f t="shared" ref="AC334" si="3123">IF(AC335&lt;&gt;"",AC335,AB334)</f>
        <v>10</v>
      </c>
      <c r="AD334" s="26">
        <f t="shared" ref="AD334" si="3124">IF(AD335&lt;&gt;"",AD335,AC334)</f>
        <v>10</v>
      </c>
      <c r="AE334" s="26">
        <f t="shared" ref="AE334" si="3125">IF(AE335&lt;&gt;"",AE335,AD334)</f>
        <v>10</v>
      </c>
      <c r="AF334" s="26">
        <f t="shared" ref="AF334" si="3126">IF(AF335&lt;&gt;"",AF335,AE334)</f>
        <v>10</v>
      </c>
      <c r="AG334" s="26">
        <f t="shared" ref="AG334" si="3127">IF(AG335&lt;&gt;"",AG335,AF334)</f>
        <v>10</v>
      </c>
      <c r="AH334" s="26">
        <f t="shared" ref="AH334" si="3128">IF(AH335&lt;&gt;"",AH335,AG334)</f>
        <v>10</v>
      </c>
      <c r="AI334" s="26">
        <f t="shared" ref="AI334" si="3129">IF(AI335&lt;&gt;"",AI335,AH334)</f>
        <v>10</v>
      </c>
      <c r="AJ334" s="26">
        <f t="shared" ref="AJ334" si="3130">IF(AJ335&lt;&gt;"",AJ335,AI334)</f>
        <v>10</v>
      </c>
      <c r="AK334" s="26">
        <f t="shared" ref="AK334" si="3131">IF(AK335&lt;&gt;"",AK335,AJ334)</f>
        <v>10</v>
      </c>
      <c r="AL334" s="26">
        <f t="shared" ref="AL334" si="3132">IF(AL335&lt;&gt;"",AL335,AK334)</f>
        <v>10</v>
      </c>
      <c r="AM334" s="26">
        <f t="shared" ref="AM334" si="3133">IF(AM335&lt;&gt;"",AM335,AL334)</f>
        <v>10</v>
      </c>
      <c r="AN334" s="26">
        <f t="shared" ref="AN334" si="3134">IF(AN335&lt;&gt;"",AN335,AM334)</f>
        <v>10</v>
      </c>
      <c r="AO334" s="26">
        <f t="shared" ref="AO334" si="3135">IF(AO335&lt;&gt;"",AO335,AN334)</f>
        <v>10</v>
      </c>
      <c r="AP334" s="26">
        <f t="shared" ref="AP334" si="3136">IF(AP335&lt;&gt;"",AP335,AO334)</f>
        <v>10</v>
      </c>
    </row>
    <row r="335" spans="1:42" x14ac:dyDescent="0.25">
      <c r="A335" s="24" t="str">
        <f>_xlfn.CONCAT(A324, " Frequency in Years Override")</f>
        <v>Custom CapEx 3 Frequency in Years Override</v>
      </c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</row>
    <row r="337" spans="1:42" x14ac:dyDescent="0.25">
      <c r="A337" s="22" t="str">
        <f>_xlfn.CONCAT("Replaced ",A324)</f>
        <v>Replaced Custom CapEx 3</v>
      </c>
      <c r="C337" s="2" t="b">
        <f>IF(C338&lt;&gt;"",C338,IF('Inputs &amp; Dashboard'!E21=0,FALSE,IF(Overrides!C331=0,TRUE,FALSE)))</f>
        <v>0</v>
      </c>
      <c r="D337" s="2" t="b">
        <f>IF(D338&lt;&gt;"",D338,IF(Overrides!D331=0,TRUE,FALSE))</f>
        <v>0</v>
      </c>
      <c r="E337" s="2" t="b">
        <f>IF(E338&lt;&gt;"",E338,IF(Overrides!E331=0,TRUE,FALSE))</f>
        <v>0</v>
      </c>
      <c r="F337" s="2" t="b">
        <f>IF(F338&lt;&gt;"",F338,IF(Overrides!F331=0,TRUE,FALSE))</f>
        <v>0</v>
      </c>
      <c r="G337" s="2" t="b">
        <f>IF(G338&lt;&gt;"",G338,IF(Overrides!G331=0,TRUE,FALSE))</f>
        <v>0</v>
      </c>
      <c r="H337" s="2" t="b">
        <f>IF(H338&lt;&gt;"",H338,IF(Overrides!H331=0,TRUE,FALSE))</f>
        <v>0</v>
      </c>
      <c r="I337" s="2" t="b">
        <f>IF(I338&lt;&gt;"",I338,IF(Overrides!I331=0,TRUE,FALSE))</f>
        <v>0</v>
      </c>
      <c r="J337" s="2" t="b">
        <f>IF(J338&lt;&gt;"",J338,IF(Overrides!J331=0,TRUE,FALSE))</f>
        <v>0</v>
      </c>
      <c r="K337" s="2" t="b">
        <f>IF(K338&lt;&gt;"",K338,IF(Overrides!K331=0,TRUE,FALSE))</f>
        <v>0</v>
      </c>
      <c r="L337" s="2" t="b">
        <f>IF(L338&lt;&gt;"",L338,IF(Overrides!L331=0,TRUE,FALSE))</f>
        <v>0</v>
      </c>
      <c r="M337" s="2" t="b">
        <f>IF(M338&lt;&gt;"",M338,IF(Overrides!M331=0,TRUE,FALSE))</f>
        <v>1</v>
      </c>
      <c r="N337" s="2" t="b">
        <f>IF(N338&lt;&gt;"",N338,IF(Overrides!N331=0,TRUE,FALSE))</f>
        <v>0</v>
      </c>
      <c r="O337" s="2" t="b">
        <f>IF(O338&lt;&gt;"",O338,IF(Overrides!O331=0,TRUE,FALSE))</f>
        <v>0</v>
      </c>
      <c r="P337" s="2" t="b">
        <f>IF(P338&lt;&gt;"",P338,IF(Overrides!P331=0,TRUE,FALSE))</f>
        <v>0</v>
      </c>
      <c r="Q337" s="2" t="b">
        <f>IF(Q338&lt;&gt;"",Q338,IF(Overrides!Q331=0,TRUE,FALSE))</f>
        <v>0</v>
      </c>
      <c r="R337" s="2" t="b">
        <f>IF(R338&lt;&gt;"",R338,IF(Overrides!R331=0,TRUE,FALSE))</f>
        <v>0</v>
      </c>
      <c r="S337" s="2" t="b">
        <f>IF(S338&lt;&gt;"",S338,IF(Overrides!S331=0,TRUE,FALSE))</f>
        <v>0</v>
      </c>
      <c r="T337" s="2" t="b">
        <f>IF(T338&lt;&gt;"",T338,IF(Overrides!T331=0,TRUE,FALSE))</f>
        <v>0</v>
      </c>
      <c r="U337" s="2" t="b">
        <f>IF(U338&lt;&gt;"",U338,IF(Overrides!U331=0,TRUE,FALSE))</f>
        <v>0</v>
      </c>
      <c r="V337" s="2" t="b">
        <f>IF(V338&lt;&gt;"",V338,IF(Overrides!V331=0,TRUE,FALSE))</f>
        <v>0</v>
      </c>
      <c r="W337" s="2" t="b">
        <f>IF(W338&lt;&gt;"",W338,IF(Overrides!W331=0,TRUE,FALSE))</f>
        <v>1</v>
      </c>
      <c r="X337" s="2" t="b">
        <f>IF(X338&lt;&gt;"",X338,IF(Overrides!X331=0,TRUE,FALSE))</f>
        <v>0</v>
      </c>
      <c r="Y337" s="2" t="b">
        <f>IF(Y338&lt;&gt;"",Y338,IF(Overrides!Y331=0,TRUE,FALSE))</f>
        <v>0</v>
      </c>
      <c r="Z337" s="2" t="b">
        <f>IF(Z338&lt;&gt;"",Z338,IF(Overrides!Z331=0,TRUE,FALSE))</f>
        <v>0</v>
      </c>
      <c r="AA337" s="2" t="b">
        <f>IF(AA338&lt;&gt;"",AA338,IF(Overrides!AA331=0,TRUE,FALSE))</f>
        <v>0</v>
      </c>
      <c r="AB337" s="2" t="b">
        <f>IF(AB338&lt;&gt;"",AB338,IF(Overrides!AB331=0,TRUE,FALSE))</f>
        <v>0</v>
      </c>
      <c r="AC337" s="2" t="b">
        <f>IF(AC338&lt;&gt;"",AC338,IF(Overrides!AC331=0,TRUE,FALSE))</f>
        <v>0</v>
      </c>
      <c r="AD337" s="2" t="b">
        <f>IF(AD338&lt;&gt;"",AD338,IF(Overrides!AD331=0,TRUE,FALSE))</f>
        <v>0</v>
      </c>
      <c r="AE337" s="2" t="b">
        <f>IF(AE338&lt;&gt;"",AE338,IF(Overrides!AE331=0,TRUE,FALSE))</f>
        <v>0</v>
      </c>
      <c r="AF337" s="2" t="b">
        <f>IF(AF338&lt;&gt;"",AF338,IF(Overrides!AF331=0,TRUE,FALSE))</f>
        <v>0</v>
      </c>
      <c r="AG337" s="2" t="b">
        <f>IF(AG338&lt;&gt;"",AG338,IF(Overrides!AG331=0,TRUE,FALSE))</f>
        <v>1</v>
      </c>
      <c r="AH337" s="2" t="b">
        <f>IF(AH338&lt;&gt;"",AH338,IF(Overrides!AH331=0,TRUE,FALSE))</f>
        <v>0</v>
      </c>
      <c r="AI337" s="2" t="b">
        <f>IF(AI338&lt;&gt;"",AI338,IF(Overrides!AI331=0,TRUE,FALSE))</f>
        <v>0</v>
      </c>
      <c r="AJ337" s="2" t="b">
        <f>IF(AJ338&lt;&gt;"",AJ338,IF(Overrides!AJ331=0,TRUE,FALSE))</f>
        <v>0</v>
      </c>
      <c r="AK337" s="2" t="b">
        <f>IF(AK338&lt;&gt;"",AK338,IF(Overrides!AK331=0,TRUE,FALSE))</f>
        <v>0</v>
      </c>
      <c r="AL337" s="2" t="b">
        <f>IF(AL338&lt;&gt;"",AL338,IF(Overrides!AL331=0,TRUE,FALSE))</f>
        <v>0</v>
      </c>
      <c r="AM337" s="2" t="b">
        <f>IF(AM338&lt;&gt;"",AM338,IF(Overrides!AM331=0,TRUE,FALSE))</f>
        <v>0</v>
      </c>
      <c r="AN337" s="2" t="b">
        <f>IF(AN338&lt;&gt;"",AN338,IF(Overrides!AN331=0,TRUE,FALSE))</f>
        <v>0</v>
      </c>
      <c r="AO337" s="2" t="b">
        <f>IF(AO338&lt;&gt;"",AO338,IF(Overrides!AO331=0,TRUE,FALSE))</f>
        <v>0</v>
      </c>
      <c r="AP337" s="2" t="b">
        <f>IF(AP338&lt;&gt;"",AP338,IF(Overrides!AP331=0,TRUE,FALSE))</f>
        <v>0</v>
      </c>
    </row>
    <row r="338" spans="1:42" x14ac:dyDescent="0.25">
      <c r="A338" s="27" t="str">
        <f>_xlfn.CONCAT("Replaced ",A325," Override")</f>
        <v>Replaced Inflation Rate Override</v>
      </c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</row>
    <row r="340" spans="1:42" x14ac:dyDescent="0.25">
      <c r="A340" s="22" t="str">
        <f>_xlfn.CONCAT("Spent on ",A324)</f>
        <v>Spent on Custom CapEx 3</v>
      </c>
      <c r="C340" s="25">
        <f>IF(C341&lt;&gt;"",C341,IF(C337=TRUE,C328,0))</f>
        <v>0</v>
      </c>
      <c r="D340" s="25">
        <f t="shared" ref="D340" si="3137">IF(D341&lt;&gt;"",D341,IF(D337=TRUE,D328,0))</f>
        <v>0</v>
      </c>
      <c r="E340" s="25">
        <f t="shared" ref="E340" si="3138">IF(E341&lt;&gt;"",E341,IF(E337=TRUE,E328,0))</f>
        <v>0</v>
      </c>
      <c r="F340" s="25">
        <f t="shared" ref="F340" si="3139">IF(F341&lt;&gt;"",F341,IF(F337=TRUE,F328,0))</f>
        <v>0</v>
      </c>
      <c r="G340" s="25">
        <f t="shared" ref="G340" si="3140">IF(G341&lt;&gt;"",G341,IF(G337=TRUE,G328,0))</f>
        <v>0</v>
      </c>
      <c r="H340" s="25">
        <f t="shared" ref="H340" si="3141">IF(H341&lt;&gt;"",H341,IF(H337=TRUE,H328,0))</f>
        <v>0</v>
      </c>
      <c r="I340" s="25">
        <f t="shared" ref="I340" si="3142">IF(I341&lt;&gt;"",I341,IF(I337=TRUE,I328,0))</f>
        <v>0</v>
      </c>
      <c r="J340" s="25">
        <f t="shared" ref="J340" si="3143">IF(J341&lt;&gt;"",J341,IF(J337=TRUE,J328,0))</f>
        <v>0</v>
      </c>
      <c r="K340" s="25">
        <f t="shared" ref="K340" si="3144">IF(K341&lt;&gt;"",K341,IF(K337=TRUE,K328,0))</f>
        <v>0</v>
      </c>
      <c r="L340" s="25">
        <f t="shared" ref="L340" si="3145">IF(L341&lt;&gt;"",L341,IF(L337=TRUE,L328,0))</f>
        <v>0</v>
      </c>
      <c r="M340" s="25">
        <f t="shared" ref="M340" si="3146">IF(M341&lt;&gt;"",M341,IF(M337=TRUE,M328,0))</f>
        <v>0</v>
      </c>
      <c r="N340" s="25">
        <f t="shared" ref="N340" si="3147">IF(N341&lt;&gt;"",N341,IF(N337=TRUE,N328,0))</f>
        <v>0</v>
      </c>
      <c r="O340" s="25">
        <f t="shared" ref="O340" si="3148">IF(O341&lt;&gt;"",O341,IF(O337=TRUE,O328,0))</f>
        <v>0</v>
      </c>
      <c r="P340" s="25">
        <f t="shared" ref="P340" si="3149">IF(P341&lt;&gt;"",P341,IF(P337=TRUE,P328,0))</f>
        <v>0</v>
      </c>
      <c r="Q340" s="25">
        <f t="shared" ref="Q340" si="3150">IF(Q341&lt;&gt;"",Q341,IF(Q337=TRUE,Q328,0))</f>
        <v>0</v>
      </c>
      <c r="R340" s="25">
        <f t="shared" ref="R340" si="3151">IF(R341&lt;&gt;"",R341,IF(R337=TRUE,R328,0))</f>
        <v>0</v>
      </c>
      <c r="S340" s="25">
        <f t="shared" ref="S340" si="3152">IF(S341&lt;&gt;"",S341,IF(S337=TRUE,S328,0))</f>
        <v>0</v>
      </c>
      <c r="T340" s="25">
        <f t="shared" ref="T340" si="3153">IF(T341&lt;&gt;"",T341,IF(T337=TRUE,T328,0))</f>
        <v>0</v>
      </c>
      <c r="U340" s="25">
        <f t="shared" ref="U340" si="3154">IF(U341&lt;&gt;"",U341,IF(U337=TRUE,U328,0))</f>
        <v>0</v>
      </c>
      <c r="V340" s="25">
        <f t="shared" ref="V340" si="3155">IF(V341&lt;&gt;"",V341,IF(V337=TRUE,V328,0))</f>
        <v>0</v>
      </c>
      <c r="W340" s="25">
        <f t="shared" ref="W340" si="3156">IF(W341&lt;&gt;"",W341,IF(W337=TRUE,W328,0))</f>
        <v>0</v>
      </c>
      <c r="X340" s="25">
        <f t="shared" ref="X340" si="3157">IF(X341&lt;&gt;"",X341,IF(X337=TRUE,X328,0))</f>
        <v>0</v>
      </c>
      <c r="Y340" s="25">
        <f t="shared" ref="Y340" si="3158">IF(Y341&lt;&gt;"",Y341,IF(Y337=TRUE,Y328,0))</f>
        <v>0</v>
      </c>
      <c r="Z340" s="25">
        <f t="shared" ref="Z340" si="3159">IF(Z341&lt;&gt;"",Z341,IF(Z337=TRUE,Z328,0))</f>
        <v>0</v>
      </c>
      <c r="AA340" s="25">
        <f t="shared" ref="AA340" si="3160">IF(AA341&lt;&gt;"",AA341,IF(AA337=TRUE,AA328,0))</f>
        <v>0</v>
      </c>
      <c r="AB340" s="25">
        <f t="shared" ref="AB340" si="3161">IF(AB341&lt;&gt;"",AB341,IF(AB337=TRUE,AB328,0))</f>
        <v>0</v>
      </c>
      <c r="AC340" s="25">
        <f t="shared" ref="AC340" si="3162">IF(AC341&lt;&gt;"",AC341,IF(AC337=TRUE,AC328,0))</f>
        <v>0</v>
      </c>
      <c r="AD340" s="25">
        <f t="shared" ref="AD340" si="3163">IF(AD341&lt;&gt;"",AD341,IF(AD337=TRUE,AD328,0))</f>
        <v>0</v>
      </c>
      <c r="AE340" s="25">
        <f t="shared" ref="AE340" si="3164">IF(AE341&lt;&gt;"",AE341,IF(AE337=TRUE,AE328,0))</f>
        <v>0</v>
      </c>
      <c r="AF340" s="25">
        <f t="shared" ref="AF340" si="3165">IF(AF341&lt;&gt;"",AF341,IF(AF337=TRUE,AF328,0))</f>
        <v>0</v>
      </c>
      <c r="AG340" s="25">
        <f t="shared" ref="AG340" si="3166">IF(AG341&lt;&gt;"",AG341,IF(AG337=TRUE,AG328,0))</f>
        <v>0</v>
      </c>
      <c r="AH340" s="25">
        <f t="shared" ref="AH340" si="3167">IF(AH341&lt;&gt;"",AH341,IF(AH337=TRUE,AH328,0))</f>
        <v>0</v>
      </c>
      <c r="AI340" s="25">
        <f t="shared" ref="AI340" si="3168">IF(AI341&lt;&gt;"",AI341,IF(AI337=TRUE,AI328,0))</f>
        <v>0</v>
      </c>
      <c r="AJ340" s="25">
        <f t="shared" ref="AJ340" si="3169">IF(AJ341&lt;&gt;"",AJ341,IF(AJ337=TRUE,AJ328,0))</f>
        <v>0</v>
      </c>
      <c r="AK340" s="25">
        <f t="shared" ref="AK340" si="3170">IF(AK341&lt;&gt;"",AK341,IF(AK337=TRUE,AK328,0))</f>
        <v>0</v>
      </c>
      <c r="AL340" s="25">
        <f t="shared" ref="AL340" si="3171">IF(AL341&lt;&gt;"",AL341,IF(AL337=TRUE,AL328,0))</f>
        <v>0</v>
      </c>
      <c r="AM340" s="25">
        <f t="shared" ref="AM340" si="3172">IF(AM341&lt;&gt;"",AM341,IF(AM337=TRUE,AM328,0))</f>
        <v>0</v>
      </c>
      <c r="AN340" s="25">
        <f t="shared" ref="AN340" si="3173">IF(AN341&lt;&gt;"",AN341,IF(AN337=TRUE,AN328,0))</f>
        <v>0</v>
      </c>
      <c r="AO340" s="25">
        <f t="shared" ref="AO340" si="3174">IF(AO341&lt;&gt;"",AO341,IF(AO337=TRUE,AO328,0))</f>
        <v>0</v>
      </c>
      <c r="AP340" s="25">
        <f t="shared" ref="AP340" si="3175">IF(AP341&lt;&gt;"",AP341,IF(AP337=TRUE,AP328,0))</f>
        <v>0</v>
      </c>
    </row>
    <row r="341" spans="1:42" x14ac:dyDescent="0.25">
      <c r="A341" s="27" t="str">
        <f>_xlfn.CONCAT("Spent on ",A324," Override")</f>
        <v>Spent on Custom CapEx 3 Override</v>
      </c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</row>
    <row r="343" spans="1:42" ht="18" thickBot="1" x14ac:dyDescent="0.35">
      <c r="A343" s="21" t="str">
        <f>IF('Inputs &amp; Dashboard'!B22="Add Custom CapEx 4","Custom CapEx 4",'Inputs &amp; Dashboard'!B22)</f>
        <v>Custom CapEx 4</v>
      </c>
      <c r="B343" s="4" t="s">
        <v>18</v>
      </c>
      <c r="C343" s="3">
        <v>1</v>
      </c>
      <c r="D343" s="3">
        <v>2</v>
      </c>
      <c r="E343" s="3">
        <v>3</v>
      </c>
      <c r="F343" s="3">
        <v>4</v>
      </c>
      <c r="G343" s="3">
        <v>5</v>
      </c>
      <c r="H343" s="3">
        <v>6</v>
      </c>
      <c r="I343" s="3">
        <v>7</v>
      </c>
      <c r="J343" s="3">
        <v>8</v>
      </c>
      <c r="K343" s="3">
        <v>9</v>
      </c>
      <c r="L343" s="3">
        <v>10</v>
      </c>
      <c r="M343" s="3">
        <v>11</v>
      </c>
      <c r="N343" s="3">
        <v>12</v>
      </c>
      <c r="O343" s="3">
        <v>13</v>
      </c>
      <c r="P343" s="3">
        <v>14</v>
      </c>
      <c r="Q343" s="3">
        <v>15</v>
      </c>
      <c r="R343" s="3">
        <v>16</v>
      </c>
      <c r="S343" s="3">
        <v>17</v>
      </c>
      <c r="T343" s="3">
        <v>18</v>
      </c>
      <c r="U343" s="3">
        <v>19</v>
      </c>
      <c r="V343" s="3">
        <v>20</v>
      </c>
      <c r="W343" s="3">
        <v>21</v>
      </c>
      <c r="X343" s="3">
        <v>22</v>
      </c>
      <c r="Y343" s="3">
        <v>23</v>
      </c>
      <c r="Z343" s="3">
        <v>24</v>
      </c>
      <c r="AA343" s="3">
        <v>25</v>
      </c>
      <c r="AB343" s="3">
        <v>26</v>
      </c>
      <c r="AC343" s="3">
        <v>27</v>
      </c>
      <c r="AD343" s="3">
        <v>28</v>
      </c>
      <c r="AE343" s="3">
        <v>29</v>
      </c>
      <c r="AF343" s="3">
        <v>30</v>
      </c>
      <c r="AG343" s="3">
        <v>31</v>
      </c>
      <c r="AH343" s="3">
        <v>32</v>
      </c>
      <c r="AI343" s="3">
        <v>33</v>
      </c>
      <c r="AJ343" s="3">
        <v>34</v>
      </c>
      <c r="AK343" s="3">
        <v>35</v>
      </c>
      <c r="AL343" s="3">
        <v>36</v>
      </c>
      <c r="AM343" s="3">
        <v>37</v>
      </c>
      <c r="AN343" s="3">
        <v>38</v>
      </c>
      <c r="AO343" s="3">
        <v>39</v>
      </c>
      <c r="AP343" s="3">
        <v>40</v>
      </c>
    </row>
    <row r="344" spans="1:42" ht="15.75" thickTop="1" x14ac:dyDescent="0.25">
      <c r="A344" s="22" t="s">
        <v>19</v>
      </c>
      <c r="C344" s="23">
        <f>IF(C345&lt;&gt;"",C345,0.03)</f>
        <v>0.03</v>
      </c>
      <c r="D344" s="23">
        <f>IF(D345&lt;&gt;"",D345,C344)</f>
        <v>0.03</v>
      </c>
      <c r="E344" s="23">
        <f t="shared" ref="E344" si="3176">IF(E345&lt;&gt;"",E345,D344)</f>
        <v>0.03</v>
      </c>
      <c r="F344" s="23">
        <f t="shared" ref="F344" si="3177">IF(F345&lt;&gt;"",F345,E344)</f>
        <v>0.03</v>
      </c>
      <c r="G344" s="23">
        <f t="shared" ref="G344" si="3178">IF(G345&lt;&gt;"",G345,F344)</f>
        <v>0.03</v>
      </c>
      <c r="H344" s="23">
        <f t="shared" ref="H344" si="3179">IF(H345&lt;&gt;"",H345,G344)</f>
        <v>0.03</v>
      </c>
      <c r="I344" s="23">
        <f t="shared" ref="I344" si="3180">IF(I345&lt;&gt;"",I345,H344)</f>
        <v>0.03</v>
      </c>
      <c r="J344" s="23">
        <f t="shared" ref="J344" si="3181">IF(J345&lt;&gt;"",J345,I344)</f>
        <v>0.03</v>
      </c>
      <c r="K344" s="23">
        <f t="shared" ref="K344" si="3182">IF(K345&lt;&gt;"",K345,J344)</f>
        <v>0.03</v>
      </c>
      <c r="L344" s="23">
        <f t="shared" ref="L344" si="3183">IF(L345&lt;&gt;"",L345,K344)</f>
        <v>0.03</v>
      </c>
      <c r="M344" s="23">
        <f t="shared" ref="M344" si="3184">IF(M345&lt;&gt;"",M345,L344)</f>
        <v>0.03</v>
      </c>
      <c r="N344" s="23">
        <f t="shared" ref="N344" si="3185">IF(N345&lt;&gt;"",N345,M344)</f>
        <v>0.03</v>
      </c>
      <c r="O344" s="23">
        <f t="shared" ref="O344" si="3186">IF(O345&lt;&gt;"",O345,N344)</f>
        <v>0.03</v>
      </c>
      <c r="P344" s="23">
        <f t="shared" ref="P344" si="3187">IF(P345&lt;&gt;"",P345,O344)</f>
        <v>0.03</v>
      </c>
      <c r="Q344" s="23">
        <f t="shared" ref="Q344" si="3188">IF(Q345&lt;&gt;"",Q345,P344)</f>
        <v>0.03</v>
      </c>
      <c r="R344" s="23">
        <f t="shared" ref="R344" si="3189">IF(R345&lt;&gt;"",R345,Q344)</f>
        <v>0.03</v>
      </c>
      <c r="S344" s="23">
        <f t="shared" ref="S344" si="3190">IF(S345&lt;&gt;"",S345,R344)</f>
        <v>0.03</v>
      </c>
      <c r="T344" s="23">
        <f t="shared" ref="T344" si="3191">IF(T345&lt;&gt;"",T345,S344)</f>
        <v>0.03</v>
      </c>
      <c r="U344" s="23">
        <f t="shared" ref="U344" si="3192">IF(U345&lt;&gt;"",U345,T344)</f>
        <v>0.03</v>
      </c>
      <c r="V344" s="23">
        <f t="shared" ref="V344" si="3193">IF(V345&lt;&gt;"",V345,U344)</f>
        <v>0.03</v>
      </c>
      <c r="W344" s="23">
        <f t="shared" ref="W344" si="3194">IF(W345&lt;&gt;"",W345,V344)</f>
        <v>0.03</v>
      </c>
      <c r="X344" s="23">
        <f t="shared" ref="X344" si="3195">IF(X345&lt;&gt;"",X345,W344)</f>
        <v>0.03</v>
      </c>
      <c r="Y344" s="23">
        <f t="shared" ref="Y344" si="3196">IF(Y345&lt;&gt;"",Y345,X344)</f>
        <v>0.03</v>
      </c>
      <c r="Z344" s="23">
        <f t="shared" ref="Z344" si="3197">IF(Z345&lt;&gt;"",Z345,Y344)</f>
        <v>0.03</v>
      </c>
      <c r="AA344" s="23">
        <f t="shared" ref="AA344" si="3198">IF(AA345&lt;&gt;"",AA345,Z344)</f>
        <v>0.03</v>
      </c>
      <c r="AB344" s="23">
        <f t="shared" ref="AB344" si="3199">IF(AB345&lt;&gt;"",AB345,AA344)</f>
        <v>0.03</v>
      </c>
      <c r="AC344" s="23">
        <f t="shared" ref="AC344" si="3200">IF(AC345&lt;&gt;"",AC345,AB344)</f>
        <v>0.03</v>
      </c>
      <c r="AD344" s="23">
        <f t="shared" ref="AD344" si="3201">IF(AD345&lt;&gt;"",AD345,AC344)</f>
        <v>0.03</v>
      </c>
      <c r="AE344" s="23">
        <f t="shared" ref="AE344" si="3202">IF(AE345&lt;&gt;"",AE345,AD344)</f>
        <v>0.03</v>
      </c>
      <c r="AF344" s="23">
        <f t="shared" ref="AF344" si="3203">IF(AF345&lt;&gt;"",AF345,AE344)</f>
        <v>0.03</v>
      </c>
      <c r="AG344" s="23">
        <f t="shared" ref="AG344" si="3204">IF(AG345&lt;&gt;"",AG345,AF344)</f>
        <v>0.03</v>
      </c>
      <c r="AH344" s="23">
        <f t="shared" ref="AH344" si="3205">IF(AH345&lt;&gt;"",AH345,AG344)</f>
        <v>0.03</v>
      </c>
      <c r="AI344" s="23">
        <f t="shared" ref="AI344" si="3206">IF(AI345&lt;&gt;"",AI345,AH344)</f>
        <v>0.03</v>
      </c>
      <c r="AJ344" s="23">
        <f t="shared" ref="AJ344" si="3207">IF(AJ345&lt;&gt;"",AJ345,AI344)</f>
        <v>0.03</v>
      </c>
      <c r="AK344" s="23">
        <f t="shared" ref="AK344" si="3208">IF(AK345&lt;&gt;"",AK345,AJ344)</f>
        <v>0.03</v>
      </c>
      <c r="AL344" s="23">
        <f t="shared" ref="AL344" si="3209">IF(AL345&lt;&gt;"",AL345,AK344)</f>
        <v>0.03</v>
      </c>
      <c r="AM344" s="23">
        <f t="shared" ref="AM344" si="3210">IF(AM345&lt;&gt;"",AM345,AL344)</f>
        <v>0.03</v>
      </c>
      <c r="AN344" s="23">
        <f t="shared" ref="AN344" si="3211">IF(AN345&lt;&gt;"",AN345,AM344)</f>
        <v>0.03</v>
      </c>
      <c r="AO344" s="23">
        <f t="shared" ref="AO344" si="3212">IF(AO345&lt;&gt;"",AO345,AN344)</f>
        <v>0.03</v>
      </c>
      <c r="AP344" s="23">
        <f t="shared" ref="AP344" si="3213">IF(AP345&lt;&gt;"",AP345,AO344)</f>
        <v>0.03</v>
      </c>
    </row>
    <row r="345" spans="1:42" x14ac:dyDescent="0.25">
      <c r="A345" s="24" t="s">
        <v>20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</row>
    <row r="347" spans="1:42" x14ac:dyDescent="0.25">
      <c r="A347" s="22" t="str">
        <f>_xlfn.CONCAT(A343," Cost")</f>
        <v>Custom CapEx 4 Cost</v>
      </c>
      <c r="C347" s="25">
        <f>IF(C348&lt;&gt;"",C348,'Inputs &amp; Dashboard'!C22)</f>
        <v>0</v>
      </c>
      <c r="D347" s="25">
        <f>IF(D348&lt;&gt;"",D348,C347*(1+D344))</f>
        <v>0</v>
      </c>
      <c r="E347" s="25">
        <f t="shared" ref="E347" si="3214">IF(E348&lt;&gt;"",E348,D347*(1+E344))</f>
        <v>0</v>
      </c>
      <c r="F347" s="25">
        <f t="shared" ref="F347" si="3215">IF(F348&lt;&gt;"",F348,E347*(1+F344))</f>
        <v>0</v>
      </c>
      <c r="G347" s="25">
        <f t="shared" ref="G347" si="3216">IF(G348&lt;&gt;"",G348,F347*(1+G344))</f>
        <v>0</v>
      </c>
      <c r="H347" s="25">
        <f t="shared" ref="H347" si="3217">IF(H348&lt;&gt;"",H348,G347*(1+H344))</f>
        <v>0</v>
      </c>
      <c r="I347" s="25">
        <f t="shared" ref="I347" si="3218">IF(I348&lt;&gt;"",I348,H347*(1+I344))</f>
        <v>0</v>
      </c>
      <c r="J347" s="25">
        <f t="shared" ref="J347" si="3219">IF(J348&lt;&gt;"",J348,I347*(1+J344))</f>
        <v>0</v>
      </c>
      <c r="K347" s="25">
        <f t="shared" ref="K347" si="3220">IF(K348&lt;&gt;"",K348,J347*(1+K344))</f>
        <v>0</v>
      </c>
      <c r="L347" s="25">
        <f t="shared" ref="L347" si="3221">IF(L348&lt;&gt;"",L348,K347*(1+L344))</f>
        <v>0</v>
      </c>
      <c r="M347" s="25">
        <f t="shared" ref="M347" si="3222">IF(M348&lt;&gt;"",M348,L347*(1+M344))</f>
        <v>0</v>
      </c>
      <c r="N347" s="25">
        <f t="shared" ref="N347" si="3223">IF(N348&lt;&gt;"",N348,M347*(1+N344))</f>
        <v>0</v>
      </c>
      <c r="O347" s="25">
        <f t="shared" ref="O347" si="3224">IF(O348&lt;&gt;"",O348,N347*(1+O344))</f>
        <v>0</v>
      </c>
      <c r="P347" s="25">
        <f t="shared" ref="P347" si="3225">IF(P348&lt;&gt;"",P348,O347*(1+P344))</f>
        <v>0</v>
      </c>
      <c r="Q347" s="25">
        <f t="shared" ref="Q347" si="3226">IF(Q348&lt;&gt;"",Q348,P347*(1+Q344))</f>
        <v>0</v>
      </c>
      <c r="R347" s="25">
        <f t="shared" ref="R347" si="3227">IF(R348&lt;&gt;"",R348,Q347*(1+R344))</f>
        <v>0</v>
      </c>
      <c r="S347" s="25">
        <f t="shared" ref="S347" si="3228">IF(S348&lt;&gt;"",S348,R347*(1+S344))</f>
        <v>0</v>
      </c>
      <c r="T347" s="25">
        <f t="shared" ref="T347" si="3229">IF(T348&lt;&gt;"",T348,S347*(1+T344))</f>
        <v>0</v>
      </c>
      <c r="U347" s="25">
        <f t="shared" ref="U347" si="3230">IF(U348&lt;&gt;"",U348,T347*(1+U344))</f>
        <v>0</v>
      </c>
      <c r="V347" s="25">
        <f t="shared" ref="V347" si="3231">IF(V348&lt;&gt;"",V348,U347*(1+V344))</f>
        <v>0</v>
      </c>
      <c r="W347" s="25">
        <f t="shared" ref="W347" si="3232">IF(W348&lt;&gt;"",W348,V347*(1+W344))</f>
        <v>0</v>
      </c>
      <c r="X347" s="25">
        <f t="shared" ref="X347" si="3233">IF(X348&lt;&gt;"",X348,W347*(1+X344))</f>
        <v>0</v>
      </c>
      <c r="Y347" s="25">
        <f t="shared" ref="Y347" si="3234">IF(Y348&lt;&gt;"",Y348,X347*(1+Y344))</f>
        <v>0</v>
      </c>
      <c r="Z347" s="25">
        <f t="shared" ref="Z347" si="3235">IF(Z348&lt;&gt;"",Z348,Y347*(1+Z344))</f>
        <v>0</v>
      </c>
      <c r="AA347" s="25">
        <f t="shared" ref="AA347" si="3236">IF(AA348&lt;&gt;"",AA348,Z347*(1+AA344))</f>
        <v>0</v>
      </c>
      <c r="AB347" s="25">
        <f t="shared" ref="AB347" si="3237">IF(AB348&lt;&gt;"",AB348,AA347*(1+AB344))</f>
        <v>0</v>
      </c>
      <c r="AC347" s="25">
        <f t="shared" ref="AC347" si="3238">IF(AC348&lt;&gt;"",AC348,AB347*(1+AC344))</f>
        <v>0</v>
      </c>
      <c r="AD347" s="25">
        <f t="shared" ref="AD347" si="3239">IF(AD348&lt;&gt;"",AD348,AC347*(1+AD344))</f>
        <v>0</v>
      </c>
      <c r="AE347" s="25">
        <f t="shared" ref="AE347" si="3240">IF(AE348&lt;&gt;"",AE348,AD347*(1+AE344))</f>
        <v>0</v>
      </c>
      <c r="AF347" s="25">
        <f t="shared" ref="AF347" si="3241">IF(AF348&lt;&gt;"",AF348,AE347*(1+AF344))</f>
        <v>0</v>
      </c>
      <c r="AG347" s="25">
        <f t="shared" ref="AG347" si="3242">IF(AG348&lt;&gt;"",AG348,AF347*(1+AG344))</f>
        <v>0</v>
      </c>
      <c r="AH347" s="25">
        <f t="shared" ref="AH347" si="3243">IF(AH348&lt;&gt;"",AH348,AG347*(1+AH344))</f>
        <v>0</v>
      </c>
      <c r="AI347" s="25">
        <f t="shared" ref="AI347" si="3244">IF(AI348&lt;&gt;"",AI348,AH347*(1+AI344))</f>
        <v>0</v>
      </c>
      <c r="AJ347" s="25">
        <f t="shared" ref="AJ347" si="3245">IF(AJ348&lt;&gt;"",AJ348,AI347*(1+AJ344))</f>
        <v>0</v>
      </c>
      <c r="AK347" s="25">
        <f t="shared" ref="AK347" si="3246">IF(AK348&lt;&gt;"",AK348,AJ347*(1+AK344))</f>
        <v>0</v>
      </c>
      <c r="AL347" s="25">
        <f t="shared" ref="AL347" si="3247">IF(AL348&lt;&gt;"",AL348,AK347*(1+AL344))</f>
        <v>0</v>
      </c>
      <c r="AM347" s="25">
        <f t="shared" ref="AM347" si="3248">IF(AM348&lt;&gt;"",AM348,AL347*(1+AM344))</f>
        <v>0</v>
      </c>
      <c r="AN347" s="25">
        <f t="shared" ref="AN347" si="3249">IF(AN348&lt;&gt;"",AN348,AM347*(1+AN344))</f>
        <v>0</v>
      </c>
      <c r="AO347" s="25">
        <f t="shared" ref="AO347" si="3250">IF(AO348&lt;&gt;"",AO348,AN347*(1+AO344))</f>
        <v>0</v>
      </c>
      <c r="AP347" s="25">
        <f t="shared" ref="AP347" si="3251">IF(AP348&lt;&gt;"",AP348,AO347*(1+AP344))</f>
        <v>0</v>
      </c>
    </row>
    <row r="348" spans="1:42" x14ac:dyDescent="0.25">
      <c r="A348" s="24" t="str">
        <f>_xlfn.CONCAT(A343, " Cost Override")</f>
        <v>Custom CapEx 4 Cost Override</v>
      </c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</row>
    <row r="350" spans="1:42" x14ac:dyDescent="0.25">
      <c r="A350" s="22" t="str">
        <f>_xlfn.CONCAT(A343," Age in Years")</f>
        <v>Custom CapEx 4 Age in Years</v>
      </c>
      <c r="C350" s="26">
        <f>IF(C351&lt;&gt;"",C351,IF('Inputs &amp; Dashboard'!E22&gt;=C353,0,'Inputs &amp; Dashboard'!E22))</f>
        <v>0</v>
      </c>
      <c r="D350" s="26">
        <f>IF(D351&lt;&gt;"",D351,IF(C350+1&gt;=D353,0,C350+1))</f>
        <v>1</v>
      </c>
      <c r="E350" s="26">
        <f t="shared" ref="E350" si="3252">IF(E351&lt;&gt;"",E351,IF(D350+1&gt;=E353,0,D350+1))</f>
        <v>2</v>
      </c>
      <c r="F350" s="26">
        <f t="shared" ref="F350" si="3253">IF(F351&lt;&gt;"",F351,IF(E350+1&gt;=F353,0,E350+1))</f>
        <v>3</v>
      </c>
      <c r="G350" s="26">
        <f t="shared" ref="G350" si="3254">IF(G351&lt;&gt;"",G351,IF(F350+1&gt;=G353,0,F350+1))</f>
        <v>4</v>
      </c>
      <c r="H350" s="26">
        <f t="shared" ref="H350" si="3255">IF(H351&lt;&gt;"",H351,IF(G350+1&gt;=H353,0,G350+1))</f>
        <v>5</v>
      </c>
      <c r="I350" s="26">
        <f t="shared" ref="I350" si="3256">IF(I351&lt;&gt;"",I351,IF(H350+1&gt;=I353,0,H350+1))</f>
        <v>6</v>
      </c>
      <c r="J350" s="26">
        <f t="shared" ref="J350" si="3257">IF(J351&lt;&gt;"",J351,IF(I350+1&gt;=J353,0,I350+1))</f>
        <v>7</v>
      </c>
      <c r="K350" s="26">
        <f t="shared" ref="K350" si="3258">IF(K351&lt;&gt;"",K351,IF(J350+1&gt;=K353,0,J350+1))</f>
        <v>8</v>
      </c>
      <c r="L350" s="26">
        <f t="shared" ref="L350" si="3259">IF(L351&lt;&gt;"",L351,IF(K350+1&gt;=L353,0,K350+1))</f>
        <v>9</v>
      </c>
      <c r="M350" s="26">
        <f t="shared" ref="M350" si="3260">IF(M351&lt;&gt;"",M351,IF(L350+1&gt;=M353,0,L350+1))</f>
        <v>0</v>
      </c>
      <c r="N350" s="26">
        <f t="shared" ref="N350" si="3261">IF(N351&lt;&gt;"",N351,IF(M350+1&gt;=N353,0,M350+1))</f>
        <v>1</v>
      </c>
      <c r="O350" s="26">
        <f t="shared" ref="O350" si="3262">IF(O351&lt;&gt;"",O351,IF(N350+1&gt;=O353,0,N350+1))</f>
        <v>2</v>
      </c>
      <c r="P350" s="26">
        <f t="shared" ref="P350" si="3263">IF(P351&lt;&gt;"",P351,IF(O350+1&gt;=P353,0,O350+1))</f>
        <v>3</v>
      </c>
      <c r="Q350" s="26">
        <f t="shared" ref="Q350" si="3264">IF(Q351&lt;&gt;"",Q351,IF(P350+1&gt;=Q353,0,P350+1))</f>
        <v>4</v>
      </c>
      <c r="R350" s="26">
        <f t="shared" ref="R350" si="3265">IF(R351&lt;&gt;"",R351,IF(Q350+1&gt;=R353,0,Q350+1))</f>
        <v>5</v>
      </c>
      <c r="S350" s="26">
        <f t="shared" ref="S350" si="3266">IF(S351&lt;&gt;"",S351,IF(R350+1&gt;=S353,0,R350+1))</f>
        <v>6</v>
      </c>
      <c r="T350" s="26">
        <f t="shared" ref="T350" si="3267">IF(T351&lt;&gt;"",T351,IF(S350+1&gt;=T353,0,S350+1))</f>
        <v>7</v>
      </c>
      <c r="U350" s="26">
        <f t="shared" ref="U350" si="3268">IF(U351&lt;&gt;"",U351,IF(T350+1&gt;=U353,0,T350+1))</f>
        <v>8</v>
      </c>
      <c r="V350" s="26">
        <f t="shared" ref="V350" si="3269">IF(V351&lt;&gt;"",V351,IF(U350+1&gt;=V353,0,U350+1))</f>
        <v>9</v>
      </c>
      <c r="W350" s="26">
        <f t="shared" ref="W350" si="3270">IF(W351&lt;&gt;"",W351,IF(V350+1&gt;=W353,0,V350+1))</f>
        <v>0</v>
      </c>
      <c r="X350" s="26">
        <f t="shared" ref="X350" si="3271">IF(X351&lt;&gt;"",X351,IF(W350+1&gt;=X353,0,W350+1))</f>
        <v>1</v>
      </c>
      <c r="Y350" s="26">
        <f t="shared" ref="Y350" si="3272">IF(Y351&lt;&gt;"",Y351,IF(X350+1&gt;=Y353,0,X350+1))</f>
        <v>2</v>
      </c>
      <c r="Z350" s="26">
        <f t="shared" ref="Z350" si="3273">IF(Z351&lt;&gt;"",Z351,IF(Y350+1&gt;=Z353,0,Y350+1))</f>
        <v>3</v>
      </c>
      <c r="AA350" s="26">
        <f t="shared" ref="AA350" si="3274">IF(AA351&lt;&gt;"",AA351,IF(Z350+1&gt;=AA353,0,Z350+1))</f>
        <v>4</v>
      </c>
      <c r="AB350" s="26">
        <f t="shared" ref="AB350" si="3275">IF(AB351&lt;&gt;"",AB351,IF(AA350+1&gt;=AB353,0,AA350+1))</f>
        <v>5</v>
      </c>
      <c r="AC350" s="26">
        <f t="shared" ref="AC350" si="3276">IF(AC351&lt;&gt;"",AC351,IF(AB350+1&gt;=AC353,0,AB350+1))</f>
        <v>6</v>
      </c>
      <c r="AD350" s="26">
        <f t="shared" ref="AD350" si="3277">IF(AD351&lt;&gt;"",AD351,IF(AC350+1&gt;=AD353,0,AC350+1))</f>
        <v>7</v>
      </c>
      <c r="AE350" s="26">
        <f t="shared" ref="AE350" si="3278">IF(AE351&lt;&gt;"",AE351,IF(AD350+1&gt;=AE353,0,AD350+1))</f>
        <v>8</v>
      </c>
      <c r="AF350" s="26">
        <f t="shared" ref="AF350" si="3279">IF(AF351&lt;&gt;"",AF351,IF(AE350+1&gt;=AF353,0,AE350+1))</f>
        <v>9</v>
      </c>
      <c r="AG350" s="26">
        <f t="shared" ref="AG350" si="3280">IF(AG351&lt;&gt;"",AG351,IF(AF350+1&gt;=AG353,0,AF350+1))</f>
        <v>0</v>
      </c>
      <c r="AH350" s="26">
        <f t="shared" ref="AH350" si="3281">IF(AH351&lt;&gt;"",AH351,IF(AG350+1&gt;=AH353,0,AG350+1))</f>
        <v>1</v>
      </c>
      <c r="AI350" s="26">
        <f t="shared" ref="AI350" si="3282">IF(AI351&lt;&gt;"",AI351,IF(AH350+1&gt;=AI353,0,AH350+1))</f>
        <v>2</v>
      </c>
      <c r="AJ350" s="26">
        <f t="shared" ref="AJ350" si="3283">IF(AJ351&lt;&gt;"",AJ351,IF(AI350+1&gt;=AJ353,0,AI350+1))</f>
        <v>3</v>
      </c>
      <c r="AK350" s="26">
        <f t="shared" ref="AK350" si="3284">IF(AK351&lt;&gt;"",AK351,IF(AJ350+1&gt;=AK353,0,AJ350+1))</f>
        <v>4</v>
      </c>
      <c r="AL350" s="26">
        <f t="shared" ref="AL350" si="3285">IF(AL351&lt;&gt;"",AL351,IF(AK350+1&gt;=AL353,0,AK350+1))</f>
        <v>5</v>
      </c>
      <c r="AM350" s="26">
        <f t="shared" ref="AM350" si="3286">IF(AM351&lt;&gt;"",AM351,IF(AL350+1&gt;=AM353,0,AL350+1))</f>
        <v>6</v>
      </c>
      <c r="AN350" s="26">
        <f t="shared" ref="AN350" si="3287">IF(AN351&lt;&gt;"",AN351,IF(AM350+1&gt;=AN353,0,AM350+1))</f>
        <v>7</v>
      </c>
      <c r="AO350" s="26">
        <f t="shared" ref="AO350" si="3288">IF(AO351&lt;&gt;"",AO351,IF(AN350+1&gt;=AO353,0,AN350+1))</f>
        <v>8</v>
      </c>
      <c r="AP350" s="26">
        <f t="shared" ref="AP350" si="3289">IF(AP351&lt;&gt;"",AP351,IF(AO350+1&gt;=AP353,0,AO350+1))</f>
        <v>9</v>
      </c>
    </row>
    <row r="351" spans="1:42" x14ac:dyDescent="0.25">
      <c r="A351" s="24" t="str">
        <f>_xlfn.CONCAT(A343, " Age in Years Override")</f>
        <v>Custom CapEx 4 Age in Years Override</v>
      </c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</row>
    <row r="353" spans="1:42" x14ac:dyDescent="0.25">
      <c r="A353" s="22" t="str">
        <f>_xlfn.CONCAT(A343," Frequency in Years")</f>
        <v>Custom CapEx 4 Frequency in Years</v>
      </c>
      <c r="C353" s="26">
        <f>IF(C354&lt;&gt;"",C354,'Inputs &amp; Dashboard'!D22)</f>
        <v>10</v>
      </c>
      <c r="D353" s="26">
        <f>IF(D354&lt;&gt;"",D354,C353)</f>
        <v>10</v>
      </c>
      <c r="E353" s="26">
        <f t="shared" ref="E353" si="3290">IF(E354&lt;&gt;"",E354,D353)</f>
        <v>10</v>
      </c>
      <c r="F353" s="26">
        <f t="shared" ref="F353" si="3291">IF(F354&lt;&gt;"",F354,E353)</f>
        <v>10</v>
      </c>
      <c r="G353" s="26">
        <f t="shared" ref="G353" si="3292">IF(G354&lt;&gt;"",G354,F353)</f>
        <v>10</v>
      </c>
      <c r="H353" s="26">
        <f t="shared" ref="H353" si="3293">IF(H354&lt;&gt;"",H354,G353)</f>
        <v>10</v>
      </c>
      <c r="I353" s="26">
        <f t="shared" ref="I353" si="3294">IF(I354&lt;&gt;"",I354,H353)</f>
        <v>10</v>
      </c>
      <c r="J353" s="26">
        <f t="shared" ref="J353" si="3295">IF(J354&lt;&gt;"",J354,I353)</f>
        <v>10</v>
      </c>
      <c r="K353" s="26">
        <f t="shared" ref="K353" si="3296">IF(K354&lt;&gt;"",K354,J353)</f>
        <v>10</v>
      </c>
      <c r="L353" s="26">
        <f t="shared" ref="L353" si="3297">IF(L354&lt;&gt;"",L354,K353)</f>
        <v>10</v>
      </c>
      <c r="M353" s="26">
        <f t="shared" ref="M353" si="3298">IF(M354&lt;&gt;"",M354,L353)</f>
        <v>10</v>
      </c>
      <c r="N353" s="26">
        <f t="shared" ref="N353" si="3299">IF(N354&lt;&gt;"",N354,M353)</f>
        <v>10</v>
      </c>
      <c r="O353" s="26">
        <f t="shared" ref="O353" si="3300">IF(O354&lt;&gt;"",O354,N353)</f>
        <v>10</v>
      </c>
      <c r="P353" s="26">
        <f t="shared" ref="P353" si="3301">IF(P354&lt;&gt;"",P354,O353)</f>
        <v>10</v>
      </c>
      <c r="Q353" s="26">
        <f t="shared" ref="Q353" si="3302">IF(Q354&lt;&gt;"",Q354,P353)</f>
        <v>10</v>
      </c>
      <c r="R353" s="26">
        <f t="shared" ref="R353" si="3303">IF(R354&lt;&gt;"",R354,Q353)</f>
        <v>10</v>
      </c>
      <c r="S353" s="26">
        <f t="shared" ref="S353" si="3304">IF(S354&lt;&gt;"",S354,R353)</f>
        <v>10</v>
      </c>
      <c r="T353" s="26">
        <f t="shared" ref="T353" si="3305">IF(T354&lt;&gt;"",T354,S353)</f>
        <v>10</v>
      </c>
      <c r="U353" s="26">
        <f t="shared" ref="U353" si="3306">IF(U354&lt;&gt;"",U354,T353)</f>
        <v>10</v>
      </c>
      <c r="V353" s="26">
        <f t="shared" ref="V353" si="3307">IF(V354&lt;&gt;"",V354,U353)</f>
        <v>10</v>
      </c>
      <c r="W353" s="26">
        <f t="shared" ref="W353" si="3308">IF(W354&lt;&gt;"",W354,V353)</f>
        <v>10</v>
      </c>
      <c r="X353" s="26">
        <f t="shared" ref="X353" si="3309">IF(X354&lt;&gt;"",X354,W353)</f>
        <v>10</v>
      </c>
      <c r="Y353" s="26">
        <f t="shared" ref="Y353" si="3310">IF(Y354&lt;&gt;"",Y354,X353)</f>
        <v>10</v>
      </c>
      <c r="Z353" s="26">
        <f t="shared" ref="Z353" si="3311">IF(Z354&lt;&gt;"",Z354,Y353)</f>
        <v>10</v>
      </c>
      <c r="AA353" s="26">
        <f t="shared" ref="AA353" si="3312">IF(AA354&lt;&gt;"",AA354,Z353)</f>
        <v>10</v>
      </c>
      <c r="AB353" s="26">
        <f t="shared" ref="AB353" si="3313">IF(AB354&lt;&gt;"",AB354,AA353)</f>
        <v>10</v>
      </c>
      <c r="AC353" s="26">
        <f t="shared" ref="AC353" si="3314">IF(AC354&lt;&gt;"",AC354,AB353)</f>
        <v>10</v>
      </c>
      <c r="AD353" s="26">
        <f t="shared" ref="AD353" si="3315">IF(AD354&lt;&gt;"",AD354,AC353)</f>
        <v>10</v>
      </c>
      <c r="AE353" s="26">
        <f t="shared" ref="AE353" si="3316">IF(AE354&lt;&gt;"",AE354,AD353)</f>
        <v>10</v>
      </c>
      <c r="AF353" s="26">
        <f t="shared" ref="AF353" si="3317">IF(AF354&lt;&gt;"",AF354,AE353)</f>
        <v>10</v>
      </c>
      <c r="AG353" s="26">
        <f t="shared" ref="AG353" si="3318">IF(AG354&lt;&gt;"",AG354,AF353)</f>
        <v>10</v>
      </c>
      <c r="AH353" s="26">
        <f t="shared" ref="AH353" si="3319">IF(AH354&lt;&gt;"",AH354,AG353)</f>
        <v>10</v>
      </c>
      <c r="AI353" s="26">
        <f t="shared" ref="AI353" si="3320">IF(AI354&lt;&gt;"",AI354,AH353)</f>
        <v>10</v>
      </c>
      <c r="AJ353" s="26">
        <f t="shared" ref="AJ353" si="3321">IF(AJ354&lt;&gt;"",AJ354,AI353)</f>
        <v>10</v>
      </c>
      <c r="AK353" s="26">
        <f t="shared" ref="AK353" si="3322">IF(AK354&lt;&gt;"",AK354,AJ353)</f>
        <v>10</v>
      </c>
      <c r="AL353" s="26">
        <f t="shared" ref="AL353" si="3323">IF(AL354&lt;&gt;"",AL354,AK353)</f>
        <v>10</v>
      </c>
      <c r="AM353" s="26">
        <f t="shared" ref="AM353" si="3324">IF(AM354&lt;&gt;"",AM354,AL353)</f>
        <v>10</v>
      </c>
      <c r="AN353" s="26">
        <f t="shared" ref="AN353" si="3325">IF(AN354&lt;&gt;"",AN354,AM353)</f>
        <v>10</v>
      </c>
      <c r="AO353" s="26">
        <f t="shared" ref="AO353" si="3326">IF(AO354&lt;&gt;"",AO354,AN353)</f>
        <v>10</v>
      </c>
      <c r="AP353" s="26">
        <f t="shared" ref="AP353" si="3327">IF(AP354&lt;&gt;"",AP354,AO353)</f>
        <v>10</v>
      </c>
    </row>
    <row r="354" spans="1:42" x14ac:dyDescent="0.25">
      <c r="A354" s="24" t="str">
        <f>_xlfn.CONCAT(A343, " Frequency in Years Override")</f>
        <v>Custom CapEx 4 Frequency in Years Override</v>
      </c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</row>
    <row r="356" spans="1:42" x14ac:dyDescent="0.25">
      <c r="A356" s="22" t="str">
        <f>_xlfn.CONCAT("Replaced ",A343)</f>
        <v>Replaced Custom CapEx 4</v>
      </c>
      <c r="C356" s="2" t="b">
        <f>IF(C357&lt;&gt;"",C357,IF('Inputs &amp; Dashboard'!E22=0,FALSE,IF(Overrides!C350=0,TRUE,FALSE)))</f>
        <v>0</v>
      </c>
      <c r="D356" s="2" t="b">
        <f>IF(D357&lt;&gt;"",D357,IF(Overrides!D350=0,TRUE,FALSE))</f>
        <v>0</v>
      </c>
      <c r="E356" s="2" t="b">
        <f>IF(E357&lt;&gt;"",E357,IF(Overrides!E350=0,TRUE,FALSE))</f>
        <v>0</v>
      </c>
      <c r="F356" s="2" t="b">
        <f>IF(F357&lt;&gt;"",F357,IF(Overrides!F350=0,TRUE,FALSE))</f>
        <v>0</v>
      </c>
      <c r="G356" s="2" t="b">
        <f>IF(G357&lt;&gt;"",G357,IF(Overrides!G350=0,TRUE,FALSE))</f>
        <v>0</v>
      </c>
      <c r="H356" s="2" t="b">
        <f>IF(H357&lt;&gt;"",H357,IF(Overrides!H350=0,TRUE,FALSE))</f>
        <v>0</v>
      </c>
      <c r="I356" s="2" t="b">
        <f>IF(I357&lt;&gt;"",I357,IF(Overrides!I350=0,TRUE,FALSE))</f>
        <v>0</v>
      </c>
      <c r="J356" s="2" t="b">
        <f>IF(J357&lt;&gt;"",J357,IF(Overrides!J350=0,TRUE,FALSE))</f>
        <v>0</v>
      </c>
      <c r="K356" s="2" t="b">
        <f>IF(K357&lt;&gt;"",K357,IF(Overrides!K350=0,TRUE,FALSE))</f>
        <v>0</v>
      </c>
      <c r="L356" s="2" t="b">
        <f>IF(L357&lt;&gt;"",L357,IF(Overrides!L350=0,TRUE,FALSE))</f>
        <v>0</v>
      </c>
      <c r="M356" s="2" t="b">
        <f>IF(M357&lt;&gt;"",M357,IF(Overrides!M350=0,TRUE,FALSE))</f>
        <v>1</v>
      </c>
      <c r="N356" s="2" t="b">
        <f>IF(N357&lt;&gt;"",N357,IF(Overrides!N350=0,TRUE,FALSE))</f>
        <v>0</v>
      </c>
      <c r="O356" s="2" t="b">
        <f>IF(O357&lt;&gt;"",O357,IF(Overrides!O350=0,TRUE,FALSE))</f>
        <v>0</v>
      </c>
      <c r="P356" s="2" t="b">
        <f>IF(P357&lt;&gt;"",P357,IF(Overrides!P350=0,TRUE,FALSE))</f>
        <v>0</v>
      </c>
      <c r="Q356" s="2" t="b">
        <f>IF(Q357&lt;&gt;"",Q357,IF(Overrides!Q350=0,TRUE,FALSE))</f>
        <v>0</v>
      </c>
      <c r="R356" s="2" t="b">
        <f>IF(R357&lt;&gt;"",R357,IF(Overrides!R350=0,TRUE,FALSE))</f>
        <v>0</v>
      </c>
      <c r="S356" s="2" t="b">
        <f>IF(S357&lt;&gt;"",S357,IF(Overrides!S350=0,TRUE,FALSE))</f>
        <v>0</v>
      </c>
      <c r="T356" s="2" t="b">
        <f>IF(T357&lt;&gt;"",T357,IF(Overrides!T350=0,TRUE,FALSE))</f>
        <v>0</v>
      </c>
      <c r="U356" s="2" t="b">
        <f>IF(U357&lt;&gt;"",U357,IF(Overrides!U350=0,TRUE,FALSE))</f>
        <v>0</v>
      </c>
      <c r="V356" s="2" t="b">
        <f>IF(V357&lt;&gt;"",V357,IF(Overrides!V350=0,TRUE,FALSE))</f>
        <v>0</v>
      </c>
      <c r="W356" s="2" t="b">
        <f>IF(W357&lt;&gt;"",W357,IF(Overrides!W350=0,TRUE,FALSE))</f>
        <v>1</v>
      </c>
      <c r="X356" s="2" t="b">
        <f>IF(X357&lt;&gt;"",X357,IF(Overrides!X350=0,TRUE,FALSE))</f>
        <v>0</v>
      </c>
      <c r="Y356" s="2" t="b">
        <f>IF(Y357&lt;&gt;"",Y357,IF(Overrides!Y350=0,TRUE,FALSE))</f>
        <v>0</v>
      </c>
      <c r="Z356" s="2" t="b">
        <f>IF(Z357&lt;&gt;"",Z357,IF(Overrides!Z350=0,TRUE,FALSE))</f>
        <v>0</v>
      </c>
      <c r="AA356" s="2" t="b">
        <f>IF(AA357&lt;&gt;"",AA357,IF(Overrides!AA350=0,TRUE,FALSE))</f>
        <v>0</v>
      </c>
      <c r="AB356" s="2" t="b">
        <f>IF(AB357&lt;&gt;"",AB357,IF(Overrides!AB350=0,TRUE,FALSE))</f>
        <v>0</v>
      </c>
      <c r="AC356" s="2" t="b">
        <f>IF(AC357&lt;&gt;"",AC357,IF(Overrides!AC350=0,TRUE,FALSE))</f>
        <v>0</v>
      </c>
      <c r="AD356" s="2" t="b">
        <f>IF(AD357&lt;&gt;"",AD357,IF(Overrides!AD350=0,TRUE,FALSE))</f>
        <v>0</v>
      </c>
      <c r="AE356" s="2" t="b">
        <f>IF(AE357&lt;&gt;"",AE357,IF(Overrides!AE350=0,TRUE,FALSE))</f>
        <v>0</v>
      </c>
      <c r="AF356" s="2" t="b">
        <f>IF(AF357&lt;&gt;"",AF357,IF(Overrides!AF350=0,TRUE,FALSE))</f>
        <v>0</v>
      </c>
      <c r="AG356" s="2" t="b">
        <f>IF(AG357&lt;&gt;"",AG357,IF(Overrides!AG350=0,TRUE,FALSE))</f>
        <v>1</v>
      </c>
      <c r="AH356" s="2" t="b">
        <f>IF(AH357&lt;&gt;"",AH357,IF(Overrides!AH350=0,TRUE,FALSE))</f>
        <v>0</v>
      </c>
      <c r="AI356" s="2" t="b">
        <f>IF(AI357&lt;&gt;"",AI357,IF(Overrides!AI350=0,TRUE,FALSE))</f>
        <v>0</v>
      </c>
      <c r="AJ356" s="2" t="b">
        <f>IF(AJ357&lt;&gt;"",AJ357,IF(Overrides!AJ350=0,TRUE,FALSE))</f>
        <v>0</v>
      </c>
      <c r="AK356" s="2" t="b">
        <f>IF(AK357&lt;&gt;"",AK357,IF(Overrides!AK350=0,TRUE,FALSE))</f>
        <v>0</v>
      </c>
      <c r="AL356" s="2" t="b">
        <f>IF(AL357&lt;&gt;"",AL357,IF(Overrides!AL350=0,TRUE,FALSE))</f>
        <v>0</v>
      </c>
      <c r="AM356" s="2" t="b">
        <f>IF(AM357&lt;&gt;"",AM357,IF(Overrides!AM350=0,TRUE,FALSE))</f>
        <v>0</v>
      </c>
      <c r="AN356" s="2" t="b">
        <f>IF(AN357&lt;&gt;"",AN357,IF(Overrides!AN350=0,TRUE,FALSE))</f>
        <v>0</v>
      </c>
      <c r="AO356" s="2" t="b">
        <f>IF(AO357&lt;&gt;"",AO357,IF(Overrides!AO350=0,TRUE,FALSE))</f>
        <v>0</v>
      </c>
      <c r="AP356" s="2" t="b">
        <f>IF(AP357&lt;&gt;"",AP357,IF(Overrides!AP350=0,TRUE,FALSE))</f>
        <v>0</v>
      </c>
    </row>
    <row r="357" spans="1:42" x14ac:dyDescent="0.25">
      <c r="A357" s="27" t="str">
        <f>_xlfn.CONCAT("Replaced ",A344," Override")</f>
        <v>Replaced Inflation Rate Override</v>
      </c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</row>
    <row r="359" spans="1:42" x14ac:dyDescent="0.25">
      <c r="A359" s="22" t="str">
        <f>_xlfn.CONCAT("Spent on ",A343)</f>
        <v>Spent on Custom CapEx 4</v>
      </c>
      <c r="C359" s="25">
        <f>IF(C360&lt;&gt;"",C360,IF(C356=TRUE,C347,0))</f>
        <v>0</v>
      </c>
      <c r="D359" s="25">
        <f t="shared" ref="D359" si="3328">IF(D360&lt;&gt;"",D360,IF(D356=TRUE,D347,0))</f>
        <v>0</v>
      </c>
      <c r="E359" s="25">
        <f t="shared" ref="E359" si="3329">IF(E360&lt;&gt;"",E360,IF(E356=TRUE,E347,0))</f>
        <v>0</v>
      </c>
      <c r="F359" s="25">
        <f t="shared" ref="F359" si="3330">IF(F360&lt;&gt;"",F360,IF(F356=TRUE,F347,0))</f>
        <v>0</v>
      </c>
      <c r="G359" s="25">
        <f t="shared" ref="G359" si="3331">IF(G360&lt;&gt;"",G360,IF(G356=TRUE,G347,0))</f>
        <v>0</v>
      </c>
      <c r="H359" s="25">
        <f t="shared" ref="H359" si="3332">IF(H360&lt;&gt;"",H360,IF(H356=TRUE,H347,0))</f>
        <v>0</v>
      </c>
      <c r="I359" s="25">
        <f t="shared" ref="I359" si="3333">IF(I360&lt;&gt;"",I360,IF(I356=TRUE,I347,0))</f>
        <v>0</v>
      </c>
      <c r="J359" s="25">
        <f t="shared" ref="J359" si="3334">IF(J360&lt;&gt;"",J360,IF(J356=TRUE,J347,0))</f>
        <v>0</v>
      </c>
      <c r="K359" s="25">
        <f t="shared" ref="K359" si="3335">IF(K360&lt;&gt;"",K360,IF(K356=TRUE,K347,0))</f>
        <v>0</v>
      </c>
      <c r="L359" s="25">
        <f t="shared" ref="L359" si="3336">IF(L360&lt;&gt;"",L360,IF(L356=TRUE,L347,0))</f>
        <v>0</v>
      </c>
      <c r="M359" s="25">
        <f t="shared" ref="M359" si="3337">IF(M360&lt;&gt;"",M360,IF(M356=TRUE,M347,0))</f>
        <v>0</v>
      </c>
      <c r="N359" s="25">
        <f t="shared" ref="N359" si="3338">IF(N360&lt;&gt;"",N360,IF(N356=TRUE,N347,0))</f>
        <v>0</v>
      </c>
      <c r="O359" s="25">
        <f t="shared" ref="O359" si="3339">IF(O360&lt;&gt;"",O360,IF(O356=TRUE,O347,0))</f>
        <v>0</v>
      </c>
      <c r="P359" s="25">
        <f t="shared" ref="P359" si="3340">IF(P360&lt;&gt;"",P360,IF(P356=TRUE,P347,0))</f>
        <v>0</v>
      </c>
      <c r="Q359" s="25">
        <f t="shared" ref="Q359" si="3341">IF(Q360&lt;&gt;"",Q360,IF(Q356=TRUE,Q347,0))</f>
        <v>0</v>
      </c>
      <c r="R359" s="25">
        <f t="shared" ref="R359" si="3342">IF(R360&lt;&gt;"",R360,IF(R356=TRUE,R347,0))</f>
        <v>0</v>
      </c>
      <c r="S359" s="25">
        <f t="shared" ref="S359" si="3343">IF(S360&lt;&gt;"",S360,IF(S356=TRUE,S347,0))</f>
        <v>0</v>
      </c>
      <c r="T359" s="25">
        <f t="shared" ref="T359" si="3344">IF(T360&lt;&gt;"",T360,IF(T356=TRUE,T347,0))</f>
        <v>0</v>
      </c>
      <c r="U359" s="25">
        <f t="shared" ref="U359" si="3345">IF(U360&lt;&gt;"",U360,IF(U356=TRUE,U347,0))</f>
        <v>0</v>
      </c>
      <c r="V359" s="25">
        <f t="shared" ref="V359" si="3346">IF(V360&lt;&gt;"",V360,IF(V356=TRUE,V347,0))</f>
        <v>0</v>
      </c>
      <c r="W359" s="25">
        <f t="shared" ref="W359" si="3347">IF(W360&lt;&gt;"",W360,IF(W356=TRUE,W347,0))</f>
        <v>0</v>
      </c>
      <c r="X359" s="25">
        <f t="shared" ref="X359" si="3348">IF(X360&lt;&gt;"",X360,IF(X356=TRUE,X347,0))</f>
        <v>0</v>
      </c>
      <c r="Y359" s="25">
        <f t="shared" ref="Y359" si="3349">IF(Y360&lt;&gt;"",Y360,IF(Y356=TRUE,Y347,0))</f>
        <v>0</v>
      </c>
      <c r="Z359" s="25">
        <f t="shared" ref="Z359" si="3350">IF(Z360&lt;&gt;"",Z360,IF(Z356=TRUE,Z347,0))</f>
        <v>0</v>
      </c>
      <c r="AA359" s="25">
        <f t="shared" ref="AA359" si="3351">IF(AA360&lt;&gt;"",AA360,IF(AA356=TRUE,AA347,0))</f>
        <v>0</v>
      </c>
      <c r="AB359" s="25">
        <f t="shared" ref="AB359" si="3352">IF(AB360&lt;&gt;"",AB360,IF(AB356=TRUE,AB347,0))</f>
        <v>0</v>
      </c>
      <c r="AC359" s="25">
        <f t="shared" ref="AC359" si="3353">IF(AC360&lt;&gt;"",AC360,IF(AC356=TRUE,AC347,0))</f>
        <v>0</v>
      </c>
      <c r="AD359" s="25">
        <f t="shared" ref="AD359" si="3354">IF(AD360&lt;&gt;"",AD360,IF(AD356=TRUE,AD347,0))</f>
        <v>0</v>
      </c>
      <c r="AE359" s="25">
        <f t="shared" ref="AE359" si="3355">IF(AE360&lt;&gt;"",AE360,IF(AE356=TRUE,AE347,0))</f>
        <v>0</v>
      </c>
      <c r="AF359" s="25">
        <f t="shared" ref="AF359" si="3356">IF(AF360&lt;&gt;"",AF360,IF(AF356=TRUE,AF347,0))</f>
        <v>0</v>
      </c>
      <c r="AG359" s="25">
        <f t="shared" ref="AG359" si="3357">IF(AG360&lt;&gt;"",AG360,IF(AG356=TRUE,AG347,0))</f>
        <v>0</v>
      </c>
      <c r="AH359" s="25">
        <f t="shared" ref="AH359" si="3358">IF(AH360&lt;&gt;"",AH360,IF(AH356=TRUE,AH347,0))</f>
        <v>0</v>
      </c>
      <c r="AI359" s="25">
        <f t="shared" ref="AI359" si="3359">IF(AI360&lt;&gt;"",AI360,IF(AI356=TRUE,AI347,0))</f>
        <v>0</v>
      </c>
      <c r="AJ359" s="25">
        <f t="shared" ref="AJ359" si="3360">IF(AJ360&lt;&gt;"",AJ360,IF(AJ356=TRUE,AJ347,0))</f>
        <v>0</v>
      </c>
      <c r="AK359" s="25">
        <f t="shared" ref="AK359" si="3361">IF(AK360&lt;&gt;"",AK360,IF(AK356=TRUE,AK347,0))</f>
        <v>0</v>
      </c>
      <c r="AL359" s="25">
        <f t="shared" ref="AL359" si="3362">IF(AL360&lt;&gt;"",AL360,IF(AL356=TRUE,AL347,0))</f>
        <v>0</v>
      </c>
      <c r="AM359" s="25">
        <f t="shared" ref="AM359" si="3363">IF(AM360&lt;&gt;"",AM360,IF(AM356=TRUE,AM347,0))</f>
        <v>0</v>
      </c>
      <c r="AN359" s="25">
        <f t="shared" ref="AN359" si="3364">IF(AN360&lt;&gt;"",AN360,IF(AN356=TRUE,AN347,0))</f>
        <v>0</v>
      </c>
      <c r="AO359" s="25">
        <f t="shared" ref="AO359" si="3365">IF(AO360&lt;&gt;"",AO360,IF(AO356=TRUE,AO347,0))</f>
        <v>0</v>
      </c>
      <c r="AP359" s="25">
        <f t="shared" ref="AP359" si="3366">IF(AP360&lt;&gt;"",AP360,IF(AP356=TRUE,AP347,0))</f>
        <v>0</v>
      </c>
    </row>
    <row r="360" spans="1:42" x14ac:dyDescent="0.25">
      <c r="A360" s="27" t="str">
        <f>_xlfn.CONCAT("Spent on ",A343," Override")</f>
        <v>Spent on Custom CapEx 4 Override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</row>
    <row r="362" spans="1:42" ht="18" thickBot="1" x14ac:dyDescent="0.35">
      <c r="A362" s="21" t="str">
        <f>IF('Inputs &amp; Dashboard'!B23="Add Custom CapEx 5","Custom CapEx 5",'Inputs &amp; Dashboard'!B23)</f>
        <v>Custom CapEx 5</v>
      </c>
      <c r="B362" s="4" t="s">
        <v>18</v>
      </c>
      <c r="C362" s="3">
        <v>1</v>
      </c>
      <c r="D362" s="3">
        <v>2</v>
      </c>
      <c r="E362" s="3">
        <v>3</v>
      </c>
      <c r="F362" s="3">
        <v>4</v>
      </c>
      <c r="G362" s="3">
        <v>5</v>
      </c>
      <c r="H362" s="3">
        <v>6</v>
      </c>
      <c r="I362" s="3">
        <v>7</v>
      </c>
      <c r="J362" s="3">
        <v>8</v>
      </c>
      <c r="K362" s="3">
        <v>9</v>
      </c>
      <c r="L362" s="3">
        <v>10</v>
      </c>
      <c r="M362" s="3">
        <v>11</v>
      </c>
      <c r="N362" s="3">
        <v>12</v>
      </c>
      <c r="O362" s="3">
        <v>13</v>
      </c>
      <c r="P362" s="3">
        <v>14</v>
      </c>
      <c r="Q362" s="3">
        <v>15</v>
      </c>
      <c r="R362" s="3">
        <v>16</v>
      </c>
      <c r="S362" s="3">
        <v>17</v>
      </c>
      <c r="T362" s="3">
        <v>18</v>
      </c>
      <c r="U362" s="3">
        <v>19</v>
      </c>
      <c r="V362" s="3">
        <v>20</v>
      </c>
      <c r="W362" s="3">
        <v>21</v>
      </c>
      <c r="X362" s="3">
        <v>22</v>
      </c>
      <c r="Y362" s="3">
        <v>23</v>
      </c>
      <c r="Z362" s="3">
        <v>24</v>
      </c>
      <c r="AA362" s="3">
        <v>25</v>
      </c>
      <c r="AB362" s="3">
        <v>26</v>
      </c>
      <c r="AC362" s="3">
        <v>27</v>
      </c>
      <c r="AD362" s="3">
        <v>28</v>
      </c>
      <c r="AE362" s="3">
        <v>29</v>
      </c>
      <c r="AF362" s="3">
        <v>30</v>
      </c>
      <c r="AG362" s="3">
        <v>31</v>
      </c>
      <c r="AH362" s="3">
        <v>32</v>
      </c>
      <c r="AI362" s="3">
        <v>33</v>
      </c>
      <c r="AJ362" s="3">
        <v>34</v>
      </c>
      <c r="AK362" s="3">
        <v>35</v>
      </c>
      <c r="AL362" s="3">
        <v>36</v>
      </c>
      <c r="AM362" s="3">
        <v>37</v>
      </c>
      <c r="AN362" s="3">
        <v>38</v>
      </c>
      <c r="AO362" s="3">
        <v>39</v>
      </c>
      <c r="AP362" s="3">
        <v>40</v>
      </c>
    </row>
    <row r="363" spans="1:42" ht="15.75" thickTop="1" x14ac:dyDescent="0.25">
      <c r="A363" s="22" t="s">
        <v>19</v>
      </c>
      <c r="C363" s="23">
        <f>IF(C364&lt;&gt;"",C364,0.03)</f>
        <v>0.03</v>
      </c>
      <c r="D363" s="23">
        <f>IF(D364&lt;&gt;"",D364,C363)</f>
        <v>0.03</v>
      </c>
      <c r="E363" s="23">
        <f t="shared" ref="E363" si="3367">IF(E364&lt;&gt;"",E364,D363)</f>
        <v>0.03</v>
      </c>
      <c r="F363" s="23">
        <f t="shared" ref="F363" si="3368">IF(F364&lt;&gt;"",F364,E363)</f>
        <v>0.03</v>
      </c>
      <c r="G363" s="23">
        <f t="shared" ref="G363" si="3369">IF(G364&lt;&gt;"",G364,F363)</f>
        <v>0.03</v>
      </c>
      <c r="H363" s="23">
        <f t="shared" ref="H363" si="3370">IF(H364&lt;&gt;"",H364,G363)</f>
        <v>0.03</v>
      </c>
      <c r="I363" s="23">
        <f t="shared" ref="I363" si="3371">IF(I364&lt;&gt;"",I364,H363)</f>
        <v>0.03</v>
      </c>
      <c r="J363" s="23">
        <f t="shared" ref="J363" si="3372">IF(J364&lt;&gt;"",J364,I363)</f>
        <v>0.03</v>
      </c>
      <c r="K363" s="23">
        <f t="shared" ref="K363" si="3373">IF(K364&lt;&gt;"",K364,J363)</f>
        <v>0.03</v>
      </c>
      <c r="L363" s="23">
        <f t="shared" ref="L363" si="3374">IF(L364&lt;&gt;"",L364,K363)</f>
        <v>0.03</v>
      </c>
      <c r="M363" s="23">
        <f t="shared" ref="M363" si="3375">IF(M364&lt;&gt;"",M364,L363)</f>
        <v>0.03</v>
      </c>
      <c r="N363" s="23">
        <f t="shared" ref="N363" si="3376">IF(N364&lt;&gt;"",N364,M363)</f>
        <v>0.03</v>
      </c>
      <c r="O363" s="23">
        <f t="shared" ref="O363" si="3377">IF(O364&lt;&gt;"",O364,N363)</f>
        <v>0.03</v>
      </c>
      <c r="P363" s="23">
        <f t="shared" ref="P363" si="3378">IF(P364&lt;&gt;"",P364,O363)</f>
        <v>0.03</v>
      </c>
      <c r="Q363" s="23">
        <f t="shared" ref="Q363" si="3379">IF(Q364&lt;&gt;"",Q364,P363)</f>
        <v>0.03</v>
      </c>
      <c r="R363" s="23">
        <f t="shared" ref="R363" si="3380">IF(R364&lt;&gt;"",R364,Q363)</f>
        <v>0.03</v>
      </c>
      <c r="S363" s="23">
        <f t="shared" ref="S363" si="3381">IF(S364&lt;&gt;"",S364,R363)</f>
        <v>0.03</v>
      </c>
      <c r="T363" s="23">
        <f t="shared" ref="T363" si="3382">IF(T364&lt;&gt;"",T364,S363)</f>
        <v>0.03</v>
      </c>
      <c r="U363" s="23">
        <f t="shared" ref="U363" si="3383">IF(U364&lt;&gt;"",U364,T363)</f>
        <v>0.03</v>
      </c>
      <c r="V363" s="23">
        <f t="shared" ref="V363" si="3384">IF(V364&lt;&gt;"",V364,U363)</f>
        <v>0.03</v>
      </c>
      <c r="W363" s="23">
        <f t="shared" ref="W363" si="3385">IF(W364&lt;&gt;"",W364,V363)</f>
        <v>0.03</v>
      </c>
      <c r="X363" s="23">
        <f t="shared" ref="X363" si="3386">IF(X364&lt;&gt;"",X364,W363)</f>
        <v>0.03</v>
      </c>
      <c r="Y363" s="23">
        <f t="shared" ref="Y363" si="3387">IF(Y364&lt;&gt;"",Y364,X363)</f>
        <v>0.03</v>
      </c>
      <c r="Z363" s="23">
        <f t="shared" ref="Z363" si="3388">IF(Z364&lt;&gt;"",Z364,Y363)</f>
        <v>0.03</v>
      </c>
      <c r="AA363" s="23">
        <f t="shared" ref="AA363" si="3389">IF(AA364&lt;&gt;"",AA364,Z363)</f>
        <v>0.03</v>
      </c>
      <c r="AB363" s="23">
        <f t="shared" ref="AB363" si="3390">IF(AB364&lt;&gt;"",AB364,AA363)</f>
        <v>0.03</v>
      </c>
      <c r="AC363" s="23">
        <f t="shared" ref="AC363" si="3391">IF(AC364&lt;&gt;"",AC364,AB363)</f>
        <v>0.03</v>
      </c>
      <c r="AD363" s="23">
        <f t="shared" ref="AD363" si="3392">IF(AD364&lt;&gt;"",AD364,AC363)</f>
        <v>0.03</v>
      </c>
      <c r="AE363" s="23">
        <f t="shared" ref="AE363" si="3393">IF(AE364&lt;&gt;"",AE364,AD363)</f>
        <v>0.03</v>
      </c>
      <c r="AF363" s="23">
        <f t="shared" ref="AF363" si="3394">IF(AF364&lt;&gt;"",AF364,AE363)</f>
        <v>0.03</v>
      </c>
      <c r="AG363" s="23">
        <f t="shared" ref="AG363" si="3395">IF(AG364&lt;&gt;"",AG364,AF363)</f>
        <v>0.03</v>
      </c>
      <c r="AH363" s="23">
        <f t="shared" ref="AH363" si="3396">IF(AH364&lt;&gt;"",AH364,AG363)</f>
        <v>0.03</v>
      </c>
      <c r="AI363" s="23">
        <f t="shared" ref="AI363" si="3397">IF(AI364&lt;&gt;"",AI364,AH363)</f>
        <v>0.03</v>
      </c>
      <c r="AJ363" s="23">
        <f t="shared" ref="AJ363" si="3398">IF(AJ364&lt;&gt;"",AJ364,AI363)</f>
        <v>0.03</v>
      </c>
      <c r="AK363" s="23">
        <f t="shared" ref="AK363" si="3399">IF(AK364&lt;&gt;"",AK364,AJ363)</f>
        <v>0.03</v>
      </c>
      <c r="AL363" s="23">
        <f t="shared" ref="AL363" si="3400">IF(AL364&lt;&gt;"",AL364,AK363)</f>
        <v>0.03</v>
      </c>
      <c r="AM363" s="23">
        <f t="shared" ref="AM363" si="3401">IF(AM364&lt;&gt;"",AM364,AL363)</f>
        <v>0.03</v>
      </c>
      <c r="AN363" s="23">
        <f t="shared" ref="AN363" si="3402">IF(AN364&lt;&gt;"",AN364,AM363)</f>
        <v>0.03</v>
      </c>
      <c r="AO363" s="23">
        <f t="shared" ref="AO363" si="3403">IF(AO364&lt;&gt;"",AO364,AN363)</f>
        <v>0.03</v>
      </c>
      <c r="AP363" s="23">
        <f t="shared" ref="AP363" si="3404">IF(AP364&lt;&gt;"",AP364,AO363)</f>
        <v>0.03</v>
      </c>
    </row>
    <row r="364" spans="1:42" x14ac:dyDescent="0.25">
      <c r="A364" s="24" t="s">
        <v>20</v>
      </c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</row>
    <row r="366" spans="1:42" x14ac:dyDescent="0.25">
      <c r="A366" s="22" t="str">
        <f>_xlfn.CONCAT(A362," Cost")</f>
        <v>Custom CapEx 5 Cost</v>
      </c>
      <c r="C366" s="25">
        <f>IF(C367&lt;&gt;"",C367,'Inputs &amp; Dashboard'!C23)</f>
        <v>0</v>
      </c>
      <c r="D366" s="25">
        <f>IF(D367&lt;&gt;"",D367,C366*(1+D363))</f>
        <v>0</v>
      </c>
      <c r="E366" s="25">
        <f t="shared" ref="E366" si="3405">IF(E367&lt;&gt;"",E367,D366*(1+E363))</f>
        <v>0</v>
      </c>
      <c r="F366" s="25">
        <f t="shared" ref="F366" si="3406">IF(F367&lt;&gt;"",F367,E366*(1+F363))</f>
        <v>0</v>
      </c>
      <c r="G366" s="25">
        <f t="shared" ref="G366" si="3407">IF(G367&lt;&gt;"",G367,F366*(1+G363))</f>
        <v>0</v>
      </c>
      <c r="H366" s="25">
        <f t="shared" ref="H366" si="3408">IF(H367&lt;&gt;"",H367,G366*(1+H363))</f>
        <v>0</v>
      </c>
      <c r="I366" s="25">
        <f t="shared" ref="I366" si="3409">IF(I367&lt;&gt;"",I367,H366*(1+I363))</f>
        <v>0</v>
      </c>
      <c r="J366" s="25">
        <f t="shared" ref="J366" si="3410">IF(J367&lt;&gt;"",J367,I366*(1+J363))</f>
        <v>0</v>
      </c>
      <c r="K366" s="25">
        <f t="shared" ref="K366" si="3411">IF(K367&lt;&gt;"",K367,J366*(1+K363))</f>
        <v>0</v>
      </c>
      <c r="L366" s="25">
        <f t="shared" ref="L366" si="3412">IF(L367&lt;&gt;"",L367,K366*(1+L363))</f>
        <v>0</v>
      </c>
      <c r="M366" s="25">
        <f t="shared" ref="M366" si="3413">IF(M367&lt;&gt;"",M367,L366*(1+M363))</f>
        <v>0</v>
      </c>
      <c r="N366" s="25">
        <f t="shared" ref="N366" si="3414">IF(N367&lt;&gt;"",N367,M366*(1+N363))</f>
        <v>0</v>
      </c>
      <c r="O366" s="25">
        <f t="shared" ref="O366" si="3415">IF(O367&lt;&gt;"",O367,N366*(1+O363))</f>
        <v>0</v>
      </c>
      <c r="P366" s="25">
        <f t="shared" ref="P366" si="3416">IF(P367&lt;&gt;"",P367,O366*(1+P363))</f>
        <v>0</v>
      </c>
      <c r="Q366" s="25">
        <f t="shared" ref="Q366" si="3417">IF(Q367&lt;&gt;"",Q367,P366*(1+Q363))</f>
        <v>0</v>
      </c>
      <c r="R366" s="25">
        <f t="shared" ref="R366" si="3418">IF(R367&lt;&gt;"",R367,Q366*(1+R363))</f>
        <v>0</v>
      </c>
      <c r="S366" s="25">
        <f t="shared" ref="S366" si="3419">IF(S367&lt;&gt;"",S367,R366*(1+S363))</f>
        <v>0</v>
      </c>
      <c r="T366" s="25">
        <f t="shared" ref="T366" si="3420">IF(T367&lt;&gt;"",T367,S366*(1+T363))</f>
        <v>0</v>
      </c>
      <c r="U366" s="25">
        <f t="shared" ref="U366" si="3421">IF(U367&lt;&gt;"",U367,T366*(1+U363))</f>
        <v>0</v>
      </c>
      <c r="V366" s="25">
        <f t="shared" ref="V366" si="3422">IF(V367&lt;&gt;"",V367,U366*(1+V363))</f>
        <v>0</v>
      </c>
      <c r="W366" s="25">
        <f t="shared" ref="W366" si="3423">IF(W367&lt;&gt;"",W367,V366*(1+W363))</f>
        <v>0</v>
      </c>
      <c r="X366" s="25">
        <f t="shared" ref="X366" si="3424">IF(X367&lt;&gt;"",X367,W366*(1+X363))</f>
        <v>0</v>
      </c>
      <c r="Y366" s="25">
        <f t="shared" ref="Y366" si="3425">IF(Y367&lt;&gt;"",Y367,X366*(1+Y363))</f>
        <v>0</v>
      </c>
      <c r="Z366" s="25">
        <f t="shared" ref="Z366" si="3426">IF(Z367&lt;&gt;"",Z367,Y366*(1+Z363))</f>
        <v>0</v>
      </c>
      <c r="AA366" s="25">
        <f t="shared" ref="AA366" si="3427">IF(AA367&lt;&gt;"",AA367,Z366*(1+AA363))</f>
        <v>0</v>
      </c>
      <c r="AB366" s="25">
        <f t="shared" ref="AB366" si="3428">IF(AB367&lt;&gt;"",AB367,AA366*(1+AB363))</f>
        <v>0</v>
      </c>
      <c r="AC366" s="25">
        <f t="shared" ref="AC366" si="3429">IF(AC367&lt;&gt;"",AC367,AB366*(1+AC363))</f>
        <v>0</v>
      </c>
      <c r="AD366" s="25">
        <f t="shared" ref="AD366" si="3430">IF(AD367&lt;&gt;"",AD367,AC366*(1+AD363))</f>
        <v>0</v>
      </c>
      <c r="AE366" s="25">
        <f t="shared" ref="AE366" si="3431">IF(AE367&lt;&gt;"",AE367,AD366*(1+AE363))</f>
        <v>0</v>
      </c>
      <c r="AF366" s="25">
        <f t="shared" ref="AF366" si="3432">IF(AF367&lt;&gt;"",AF367,AE366*(1+AF363))</f>
        <v>0</v>
      </c>
      <c r="AG366" s="25">
        <f t="shared" ref="AG366" si="3433">IF(AG367&lt;&gt;"",AG367,AF366*(1+AG363))</f>
        <v>0</v>
      </c>
      <c r="AH366" s="25">
        <f t="shared" ref="AH366" si="3434">IF(AH367&lt;&gt;"",AH367,AG366*(1+AH363))</f>
        <v>0</v>
      </c>
      <c r="AI366" s="25">
        <f t="shared" ref="AI366" si="3435">IF(AI367&lt;&gt;"",AI367,AH366*(1+AI363))</f>
        <v>0</v>
      </c>
      <c r="AJ366" s="25">
        <f t="shared" ref="AJ366" si="3436">IF(AJ367&lt;&gt;"",AJ367,AI366*(1+AJ363))</f>
        <v>0</v>
      </c>
      <c r="AK366" s="25">
        <f t="shared" ref="AK366" si="3437">IF(AK367&lt;&gt;"",AK367,AJ366*(1+AK363))</f>
        <v>0</v>
      </c>
      <c r="AL366" s="25">
        <f t="shared" ref="AL366" si="3438">IF(AL367&lt;&gt;"",AL367,AK366*(1+AL363))</f>
        <v>0</v>
      </c>
      <c r="AM366" s="25">
        <f t="shared" ref="AM366" si="3439">IF(AM367&lt;&gt;"",AM367,AL366*(1+AM363))</f>
        <v>0</v>
      </c>
      <c r="AN366" s="25">
        <f t="shared" ref="AN366" si="3440">IF(AN367&lt;&gt;"",AN367,AM366*(1+AN363))</f>
        <v>0</v>
      </c>
      <c r="AO366" s="25">
        <f t="shared" ref="AO366" si="3441">IF(AO367&lt;&gt;"",AO367,AN366*(1+AO363))</f>
        <v>0</v>
      </c>
      <c r="AP366" s="25">
        <f t="shared" ref="AP366" si="3442">IF(AP367&lt;&gt;"",AP367,AO366*(1+AP363))</f>
        <v>0</v>
      </c>
    </row>
    <row r="367" spans="1:42" x14ac:dyDescent="0.25">
      <c r="A367" s="24" t="str">
        <f>_xlfn.CONCAT(A362, " Cost Override")</f>
        <v>Custom CapEx 5 Cost Override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</row>
    <row r="369" spans="1:42" x14ac:dyDescent="0.25">
      <c r="A369" s="22" t="str">
        <f>_xlfn.CONCAT(A362," Age in Years")</f>
        <v>Custom CapEx 5 Age in Years</v>
      </c>
      <c r="C369" s="26">
        <f>IF(C370&lt;&gt;"",C370,IF('Inputs &amp; Dashboard'!E23&gt;=C372,0,'Inputs &amp; Dashboard'!E23))</f>
        <v>0</v>
      </c>
      <c r="D369" s="26">
        <f>IF(D370&lt;&gt;"",D370,IF(C369+1&gt;=D372,0,C369+1))</f>
        <v>1</v>
      </c>
      <c r="E369" s="26">
        <f t="shared" ref="E369" si="3443">IF(E370&lt;&gt;"",E370,IF(D369+1&gt;=E372,0,D369+1))</f>
        <v>2</v>
      </c>
      <c r="F369" s="26">
        <f t="shared" ref="F369" si="3444">IF(F370&lt;&gt;"",F370,IF(E369+1&gt;=F372,0,E369+1))</f>
        <v>3</v>
      </c>
      <c r="G369" s="26">
        <f t="shared" ref="G369" si="3445">IF(G370&lt;&gt;"",G370,IF(F369+1&gt;=G372,0,F369+1))</f>
        <v>4</v>
      </c>
      <c r="H369" s="26">
        <f t="shared" ref="H369" si="3446">IF(H370&lt;&gt;"",H370,IF(G369+1&gt;=H372,0,G369+1))</f>
        <v>5</v>
      </c>
      <c r="I369" s="26">
        <f t="shared" ref="I369" si="3447">IF(I370&lt;&gt;"",I370,IF(H369+1&gt;=I372,0,H369+1))</f>
        <v>6</v>
      </c>
      <c r="J369" s="26">
        <f t="shared" ref="J369" si="3448">IF(J370&lt;&gt;"",J370,IF(I369+1&gt;=J372,0,I369+1))</f>
        <v>7</v>
      </c>
      <c r="K369" s="26">
        <f t="shared" ref="K369" si="3449">IF(K370&lt;&gt;"",K370,IF(J369+1&gt;=K372,0,J369+1))</f>
        <v>8</v>
      </c>
      <c r="L369" s="26">
        <f t="shared" ref="L369" si="3450">IF(L370&lt;&gt;"",L370,IF(K369+1&gt;=L372,0,K369+1))</f>
        <v>9</v>
      </c>
      <c r="M369" s="26">
        <f t="shared" ref="M369" si="3451">IF(M370&lt;&gt;"",M370,IF(L369+1&gt;=M372,0,L369+1))</f>
        <v>0</v>
      </c>
      <c r="N369" s="26">
        <f t="shared" ref="N369" si="3452">IF(N370&lt;&gt;"",N370,IF(M369+1&gt;=N372,0,M369+1))</f>
        <v>1</v>
      </c>
      <c r="O369" s="26">
        <f t="shared" ref="O369" si="3453">IF(O370&lt;&gt;"",O370,IF(N369+1&gt;=O372,0,N369+1))</f>
        <v>2</v>
      </c>
      <c r="P369" s="26">
        <f t="shared" ref="P369" si="3454">IF(P370&lt;&gt;"",P370,IF(O369+1&gt;=P372,0,O369+1))</f>
        <v>3</v>
      </c>
      <c r="Q369" s="26">
        <f t="shared" ref="Q369" si="3455">IF(Q370&lt;&gt;"",Q370,IF(P369+1&gt;=Q372,0,P369+1))</f>
        <v>4</v>
      </c>
      <c r="R369" s="26">
        <f t="shared" ref="R369" si="3456">IF(R370&lt;&gt;"",R370,IF(Q369+1&gt;=R372,0,Q369+1))</f>
        <v>5</v>
      </c>
      <c r="S369" s="26">
        <f t="shared" ref="S369" si="3457">IF(S370&lt;&gt;"",S370,IF(R369+1&gt;=S372,0,R369+1))</f>
        <v>6</v>
      </c>
      <c r="T369" s="26">
        <f t="shared" ref="T369" si="3458">IF(T370&lt;&gt;"",T370,IF(S369+1&gt;=T372,0,S369+1))</f>
        <v>7</v>
      </c>
      <c r="U369" s="26">
        <f t="shared" ref="U369" si="3459">IF(U370&lt;&gt;"",U370,IF(T369+1&gt;=U372,0,T369+1))</f>
        <v>8</v>
      </c>
      <c r="V369" s="26">
        <f t="shared" ref="V369" si="3460">IF(V370&lt;&gt;"",V370,IF(U369+1&gt;=V372,0,U369+1))</f>
        <v>9</v>
      </c>
      <c r="W369" s="26">
        <f t="shared" ref="W369" si="3461">IF(W370&lt;&gt;"",W370,IF(V369+1&gt;=W372,0,V369+1))</f>
        <v>0</v>
      </c>
      <c r="X369" s="26">
        <f t="shared" ref="X369" si="3462">IF(X370&lt;&gt;"",X370,IF(W369+1&gt;=X372,0,W369+1))</f>
        <v>1</v>
      </c>
      <c r="Y369" s="26">
        <f t="shared" ref="Y369" si="3463">IF(Y370&lt;&gt;"",Y370,IF(X369+1&gt;=Y372,0,X369+1))</f>
        <v>2</v>
      </c>
      <c r="Z369" s="26">
        <f t="shared" ref="Z369" si="3464">IF(Z370&lt;&gt;"",Z370,IF(Y369+1&gt;=Z372,0,Y369+1))</f>
        <v>3</v>
      </c>
      <c r="AA369" s="26">
        <f t="shared" ref="AA369" si="3465">IF(AA370&lt;&gt;"",AA370,IF(Z369+1&gt;=AA372,0,Z369+1))</f>
        <v>4</v>
      </c>
      <c r="AB369" s="26">
        <f t="shared" ref="AB369" si="3466">IF(AB370&lt;&gt;"",AB370,IF(AA369+1&gt;=AB372,0,AA369+1))</f>
        <v>5</v>
      </c>
      <c r="AC369" s="26">
        <f t="shared" ref="AC369" si="3467">IF(AC370&lt;&gt;"",AC370,IF(AB369+1&gt;=AC372,0,AB369+1))</f>
        <v>6</v>
      </c>
      <c r="AD369" s="26">
        <f t="shared" ref="AD369" si="3468">IF(AD370&lt;&gt;"",AD370,IF(AC369+1&gt;=AD372,0,AC369+1))</f>
        <v>7</v>
      </c>
      <c r="AE369" s="26">
        <f t="shared" ref="AE369" si="3469">IF(AE370&lt;&gt;"",AE370,IF(AD369+1&gt;=AE372,0,AD369+1))</f>
        <v>8</v>
      </c>
      <c r="AF369" s="26">
        <f t="shared" ref="AF369" si="3470">IF(AF370&lt;&gt;"",AF370,IF(AE369+1&gt;=AF372,0,AE369+1))</f>
        <v>9</v>
      </c>
      <c r="AG369" s="26">
        <f t="shared" ref="AG369" si="3471">IF(AG370&lt;&gt;"",AG370,IF(AF369+1&gt;=AG372,0,AF369+1))</f>
        <v>0</v>
      </c>
      <c r="AH369" s="26">
        <f t="shared" ref="AH369" si="3472">IF(AH370&lt;&gt;"",AH370,IF(AG369+1&gt;=AH372,0,AG369+1))</f>
        <v>1</v>
      </c>
      <c r="AI369" s="26">
        <f t="shared" ref="AI369" si="3473">IF(AI370&lt;&gt;"",AI370,IF(AH369+1&gt;=AI372,0,AH369+1))</f>
        <v>2</v>
      </c>
      <c r="AJ369" s="26">
        <f t="shared" ref="AJ369" si="3474">IF(AJ370&lt;&gt;"",AJ370,IF(AI369+1&gt;=AJ372,0,AI369+1))</f>
        <v>3</v>
      </c>
      <c r="AK369" s="26">
        <f t="shared" ref="AK369" si="3475">IF(AK370&lt;&gt;"",AK370,IF(AJ369+1&gt;=AK372,0,AJ369+1))</f>
        <v>4</v>
      </c>
      <c r="AL369" s="26">
        <f t="shared" ref="AL369" si="3476">IF(AL370&lt;&gt;"",AL370,IF(AK369+1&gt;=AL372,0,AK369+1))</f>
        <v>5</v>
      </c>
      <c r="AM369" s="26">
        <f t="shared" ref="AM369" si="3477">IF(AM370&lt;&gt;"",AM370,IF(AL369+1&gt;=AM372,0,AL369+1))</f>
        <v>6</v>
      </c>
      <c r="AN369" s="26">
        <f t="shared" ref="AN369" si="3478">IF(AN370&lt;&gt;"",AN370,IF(AM369+1&gt;=AN372,0,AM369+1))</f>
        <v>7</v>
      </c>
      <c r="AO369" s="26">
        <f t="shared" ref="AO369" si="3479">IF(AO370&lt;&gt;"",AO370,IF(AN369+1&gt;=AO372,0,AN369+1))</f>
        <v>8</v>
      </c>
      <c r="AP369" s="26">
        <f t="shared" ref="AP369" si="3480">IF(AP370&lt;&gt;"",AP370,IF(AO369+1&gt;=AP372,0,AO369+1))</f>
        <v>9</v>
      </c>
    </row>
    <row r="370" spans="1:42" x14ac:dyDescent="0.25">
      <c r="A370" s="24" t="str">
        <f>_xlfn.CONCAT(A362, " Age in Years Override")</f>
        <v>Custom CapEx 5 Age in Years Override</v>
      </c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</row>
    <row r="372" spans="1:42" x14ac:dyDescent="0.25">
      <c r="A372" s="22" t="str">
        <f>_xlfn.CONCAT(A362," Frequency in Years")</f>
        <v>Custom CapEx 5 Frequency in Years</v>
      </c>
      <c r="C372" s="26">
        <f>IF(C373&lt;&gt;"",C373,'Inputs &amp; Dashboard'!D23)</f>
        <v>10</v>
      </c>
      <c r="D372" s="26">
        <f>IF(D373&lt;&gt;"",D373,C372)</f>
        <v>10</v>
      </c>
      <c r="E372" s="26">
        <f t="shared" ref="E372" si="3481">IF(E373&lt;&gt;"",E373,D372)</f>
        <v>10</v>
      </c>
      <c r="F372" s="26">
        <f t="shared" ref="F372" si="3482">IF(F373&lt;&gt;"",F373,E372)</f>
        <v>10</v>
      </c>
      <c r="G372" s="26">
        <f t="shared" ref="G372" si="3483">IF(G373&lt;&gt;"",G373,F372)</f>
        <v>10</v>
      </c>
      <c r="H372" s="26">
        <f t="shared" ref="H372" si="3484">IF(H373&lt;&gt;"",H373,G372)</f>
        <v>10</v>
      </c>
      <c r="I372" s="26">
        <f t="shared" ref="I372" si="3485">IF(I373&lt;&gt;"",I373,H372)</f>
        <v>10</v>
      </c>
      <c r="J372" s="26">
        <f t="shared" ref="J372" si="3486">IF(J373&lt;&gt;"",J373,I372)</f>
        <v>10</v>
      </c>
      <c r="K372" s="26">
        <f t="shared" ref="K372" si="3487">IF(K373&lt;&gt;"",K373,J372)</f>
        <v>10</v>
      </c>
      <c r="L372" s="26">
        <f t="shared" ref="L372" si="3488">IF(L373&lt;&gt;"",L373,K372)</f>
        <v>10</v>
      </c>
      <c r="M372" s="26">
        <f t="shared" ref="M372" si="3489">IF(M373&lt;&gt;"",M373,L372)</f>
        <v>10</v>
      </c>
      <c r="N372" s="26">
        <f t="shared" ref="N372" si="3490">IF(N373&lt;&gt;"",N373,M372)</f>
        <v>10</v>
      </c>
      <c r="O372" s="26">
        <f t="shared" ref="O372" si="3491">IF(O373&lt;&gt;"",O373,N372)</f>
        <v>10</v>
      </c>
      <c r="P372" s="26">
        <f t="shared" ref="P372" si="3492">IF(P373&lt;&gt;"",P373,O372)</f>
        <v>10</v>
      </c>
      <c r="Q372" s="26">
        <f t="shared" ref="Q372" si="3493">IF(Q373&lt;&gt;"",Q373,P372)</f>
        <v>10</v>
      </c>
      <c r="R372" s="26">
        <f t="shared" ref="R372" si="3494">IF(R373&lt;&gt;"",R373,Q372)</f>
        <v>10</v>
      </c>
      <c r="S372" s="26">
        <f t="shared" ref="S372" si="3495">IF(S373&lt;&gt;"",S373,R372)</f>
        <v>10</v>
      </c>
      <c r="T372" s="26">
        <f t="shared" ref="T372" si="3496">IF(T373&lt;&gt;"",T373,S372)</f>
        <v>10</v>
      </c>
      <c r="U372" s="26">
        <f t="shared" ref="U372" si="3497">IF(U373&lt;&gt;"",U373,T372)</f>
        <v>10</v>
      </c>
      <c r="V372" s="26">
        <f t="shared" ref="V372" si="3498">IF(V373&lt;&gt;"",V373,U372)</f>
        <v>10</v>
      </c>
      <c r="W372" s="26">
        <f t="shared" ref="W372" si="3499">IF(W373&lt;&gt;"",W373,V372)</f>
        <v>10</v>
      </c>
      <c r="X372" s="26">
        <f t="shared" ref="X372" si="3500">IF(X373&lt;&gt;"",X373,W372)</f>
        <v>10</v>
      </c>
      <c r="Y372" s="26">
        <f t="shared" ref="Y372" si="3501">IF(Y373&lt;&gt;"",Y373,X372)</f>
        <v>10</v>
      </c>
      <c r="Z372" s="26">
        <f t="shared" ref="Z372" si="3502">IF(Z373&lt;&gt;"",Z373,Y372)</f>
        <v>10</v>
      </c>
      <c r="AA372" s="26">
        <f t="shared" ref="AA372" si="3503">IF(AA373&lt;&gt;"",AA373,Z372)</f>
        <v>10</v>
      </c>
      <c r="AB372" s="26">
        <f t="shared" ref="AB372" si="3504">IF(AB373&lt;&gt;"",AB373,AA372)</f>
        <v>10</v>
      </c>
      <c r="AC372" s="26">
        <f t="shared" ref="AC372" si="3505">IF(AC373&lt;&gt;"",AC373,AB372)</f>
        <v>10</v>
      </c>
      <c r="AD372" s="26">
        <f t="shared" ref="AD372" si="3506">IF(AD373&lt;&gt;"",AD373,AC372)</f>
        <v>10</v>
      </c>
      <c r="AE372" s="26">
        <f t="shared" ref="AE372" si="3507">IF(AE373&lt;&gt;"",AE373,AD372)</f>
        <v>10</v>
      </c>
      <c r="AF372" s="26">
        <f t="shared" ref="AF372" si="3508">IF(AF373&lt;&gt;"",AF373,AE372)</f>
        <v>10</v>
      </c>
      <c r="AG372" s="26">
        <f t="shared" ref="AG372" si="3509">IF(AG373&lt;&gt;"",AG373,AF372)</f>
        <v>10</v>
      </c>
      <c r="AH372" s="26">
        <f t="shared" ref="AH372" si="3510">IF(AH373&lt;&gt;"",AH373,AG372)</f>
        <v>10</v>
      </c>
      <c r="AI372" s="26">
        <f t="shared" ref="AI372" si="3511">IF(AI373&lt;&gt;"",AI373,AH372)</f>
        <v>10</v>
      </c>
      <c r="AJ372" s="26">
        <f t="shared" ref="AJ372" si="3512">IF(AJ373&lt;&gt;"",AJ373,AI372)</f>
        <v>10</v>
      </c>
      <c r="AK372" s="26">
        <f t="shared" ref="AK372" si="3513">IF(AK373&lt;&gt;"",AK373,AJ372)</f>
        <v>10</v>
      </c>
      <c r="AL372" s="26">
        <f t="shared" ref="AL372" si="3514">IF(AL373&lt;&gt;"",AL373,AK372)</f>
        <v>10</v>
      </c>
      <c r="AM372" s="26">
        <f t="shared" ref="AM372" si="3515">IF(AM373&lt;&gt;"",AM373,AL372)</f>
        <v>10</v>
      </c>
      <c r="AN372" s="26">
        <f t="shared" ref="AN372" si="3516">IF(AN373&lt;&gt;"",AN373,AM372)</f>
        <v>10</v>
      </c>
      <c r="AO372" s="26">
        <f t="shared" ref="AO372" si="3517">IF(AO373&lt;&gt;"",AO373,AN372)</f>
        <v>10</v>
      </c>
      <c r="AP372" s="26">
        <f t="shared" ref="AP372" si="3518">IF(AP373&lt;&gt;"",AP373,AO372)</f>
        <v>10</v>
      </c>
    </row>
    <row r="373" spans="1:42" x14ac:dyDescent="0.25">
      <c r="A373" s="24" t="str">
        <f>_xlfn.CONCAT(A362, " Frequency in Years Override")</f>
        <v>Custom CapEx 5 Frequency in Years Override</v>
      </c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</row>
    <row r="375" spans="1:42" x14ac:dyDescent="0.25">
      <c r="A375" s="22" t="str">
        <f>_xlfn.CONCAT("Replaced ",A362)</f>
        <v>Replaced Custom CapEx 5</v>
      </c>
      <c r="C375" s="2" t="b">
        <f>IF(C376&lt;&gt;"",C376,IF('Inputs &amp; Dashboard'!E23=0,FALSE,IF(Overrides!C369=0,TRUE,FALSE)))</f>
        <v>0</v>
      </c>
      <c r="D375" s="2" t="b">
        <f>IF(D376&lt;&gt;"",D376,IF(Overrides!D369=0,TRUE,FALSE))</f>
        <v>0</v>
      </c>
      <c r="E375" s="2" t="b">
        <f>IF(E376&lt;&gt;"",E376,IF(Overrides!E369=0,TRUE,FALSE))</f>
        <v>0</v>
      </c>
      <c r="F375" s="2" t="b">
        <f>IF(F376&lt;&gt;"",F376,IF(Overrides!F369=0,TRUE,FALSE))</f>
        <v>0</v>
      </c>
      <c r="G375" s="2" t="b">
        <f>IF(G376&lt;&gt;"",G376,IF(Overrides!G369=0,TRUE,FALSE))</f>
        <v>0</v>
      </c>
      <c r="H375" s="2" t="b">
        <f>IF(H376&lt;&gt;"",H376,IF(Overrides!H369=0,TRUE,FALSE))</f>
        <v>0</v>
      </c>
      <c r="I375" s="2" t="b">
        <f>IF(I376&lt;&gt;"",I376,IF(Overrides!I369=0,TRUE,FALSE))</f>
        <v>0</v>
      </c>
      <c r="J375" s="2" t="b">
        <f>IF(J376&lt;&gt;"",J376,IF(Overrides!J369=0,TRUE,FALSE))</f>
        <v>0</v>
      </c>
      <c r="K375" s="2" t="b">
        <f>IF(K376&lt;&gt;"",K376,IF(Overrides!K369=0,TRUE,FALSE))</f>
        <v>0</v>
      </c>
      <c r="L375" s="2" t="b">
        <f>IF(L376&lt;&gt;"",L376,IF(Overrides!L369=0,TRUE,FALSE))</f>
        <v>0</v>
      </c>
      <c r="M375" s="2" t="b">
        <f>IF(M376&lt;&gt;"",M376,IF(Overrides!M369=0,TRUE,FALSE))</f>
        <v>1</v>
      </c>
      <c r="N375" s="2" t="b">
        <f>IF(N376&lt;&gt;"",N376,IF(Overrides!N369=0,TRUE,FALSE))</f>
        <v>0</v>
      </c>
      <c r="O375" s="2" t="b">
        <f>IF(O376&lt;&gt;"",O376,IF(Overrides!O369=0,TRUE,FALSE))</f>
        <v>0</v>
      </c>
      <c r="P375" s="2" t="b">
        <f>IF(P376&lt;&gt;"",P376,IF(Overrides!P369=0,TRUE,FALSE))</f>
        <v>0</v>
      </c>
      <c r="Q375" s="2" t="b">
        <f>IF(Q376&lt;&gt;"",Q376,IF(Overrides!Q369=0,TRUE,FALSE))</f>
        <v>0</v>
      </c>
      <c r="R375" s="2" t="b">
        <f>IF(R376&lt;&gt;"",R376,IF(Overrides!R369=0,TRUE,FALSE))</f>
        <v>0</v>
      </c>
      <c r="S375" s="2" t="b">
        <f>IF(S376&lt;&gt;"",S376,IF(Overrides!S369=0,TRUE,FALSE))</f>
        <v>0</v>
      </c>
      <c r="T375" s="2" t="b">
        <f>IF(T376&lt;&gt;"",T376,IF(Overrides!T369=0,TRUE,FALSE))</f>
        <v>0</v>
      </c>
      <c r="U375" s="2" t="b">
        <f>IF(U376&lt;&gt;"",U376,IF(Overrides!U369=0,TRUE,FALSE))</f>
        <v>0</v>
      </c>
      <c r="V375" s="2" t="b">
        <f>IF(V376&lt;&gt;"",V376,IF(Overrides!V369=0,TRUE,FALSE))</f>
        <v>0</v>
      </c>
      <c r="W375" s="2" t="b">
        <f>IF(W376&lt;&gt;"",W376,IF(Overrides!W369=0,TRUE,FALSE))</f>
        <v>1</v>
      </c>
      <c r="X375" s="2" t="b">
        <f>IF(X376&lt;&gt;"",X376,IF(Overrides!X369=0,TRUE,FALSE))</f>
        <v>0</v>
      </c>
      <c r="Y375" s="2" t="b">
        <f>IF(Y376&lt;&gt;"",Y376,IF(Overrides!Y369=0,TRUE,FALSE))</f>
        <v>0</v>
      </c>
      <c r="Z375" s="2" t="b">
        <f>IF(Z376&lt;&gt;"",Z376,IF(Overrides!Z369=0,TRUE,FALSE))</f>
        <v>0</v>
      </c>
      <c r="AA375" s="2" t="b">
        <f>IF(AA376&lt;&gt;"",AA376,IF(Overrides!AA369=0,TRUE,FALSE))</f>
        <v>0</v>
      </c>
      <c r="AB375" s="2" t="b">
        <f>IF(AB376&lt;&gt;"",AB376,IF(Overrides!AB369=0,TRUE,FALSE))</f>
        <v>0</v>
      </c>
      <c r="AC375" s="2" t="b">
        <f>IF(AC376&lt;&gt;"",AC376,IF(Overrides!AC369=0,TRUE,FALSE))</f>
        <v>0</v>
      </c>
      <c r="AD375" s="2" t="b">
        <f>IF(AD376&lt;&gt;"",AD376,IF(Overrides!AD369=0,TRUE,FALSE))</f>
        <v>0</v>
      </c>
      <c r="AE375" s="2" t="b">
        <f>IF(AE376&lt;&gt;"",AE376,IF(Overrides!AE369=0,TRUE,FALSE))</f>
        <v>0</v>
      </c>
      <c r="AF375" s="2" t="b">
        <f>IF(AF376&lt;&gt;"",AF376,IF(Overrides!AF369=0,TRUE,FALSE))</f>
        <v>0</v>
      </c>
      <c r="AG375" s="2" t="b">
        <f>IF(AG376&lt;&gt;"",AG376,IF(Overrides!AG369=0,TRUE,FALSE))</f>
        <v>1</v>
      </c>
      <c r="AH375" s="2" t="b">
        <f>IF(AH376&lt;&gt;"",AH376,IF(Overrides!AH369=0,TRUE,FALSE))</f>
        <v>0</v>
      </c>
      <c r="AI375" s="2" t="b">
        <f>IF(AI376&lt;&gt;"",AI376,IF(Overrides!AI369=0,TRUE,FALSE))</f>
        <v>0</v>
      </c>
      <c r="AJ375" s="2" t="b">
        <f>IF(AJ376&lt;&gt;"",AJ376,IF(Overrides!AJ369=0,TRUE,FALSE))</f>
        <v>0</v>
      </c>
      <c r="AK375" s="2" t="b">
        <f>IF(AK376&lt;&gt;"",AK376,IF(Overrides!AK369=0,TRUE,FALSE))</f>
        <v>0</v>
      </c>
      <c r="AL375" s="2" t="b">
        <f>IF(AL376&lt;&gt;"",AL376,IF(Overrides!AL369=0,TRUE,FALSE))</f>
        <v>0</v>
      </c>
      <c r="AM375" s="2" t="b">
        <f>IF(AM376&lt;&gt;"",AM376,IF(Overrides!AM369=0,TRUE,FALSE))</f>
        <v>0</v>
      </c>
      <c r="AN375" s="2" t="b">
        <f>IF(AN376&lt;&gt;"",AN376,IF(Overrides!AN369=0,TRUE,FALSE))</f>
        <v>0</v>
      </c>
      <c r="AO375" s="2" t="b">
        <f>IF(AO376&lt;&gt;"",AO376,IF(Overrides!AO369=0,TRUE,FALSE))</f>
        <v>0</v>
      </c>
      <c r="AP375" s="2" t="b">
        <f>IF(AP376&lt;&gt;"",AP376,IF(Overrides!AP369=0,TRUE,FALSE))</f>
        <v>0</v>
      </c>
    </row>
    <row r="376" spans="1:42" x14ac:dyDescent="0.25">
      <c r="A376" s="27" t="str">
        <f>_xlfn.CONCAT("Replaced ",A363," Override")</f>
        <v>Replaced Inflation Rate Override</v>
      </c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</row>
    <row r="378" spans="1:42" x14ac:dyDescent="0.25">
      <c r="A378" s="22" t="str">
        <f>_xlfn.CONCAT("Spent on ",A362)</f>
        <v>Spent on Custom CapEx 5</v>
      </c>
      <c r="C378" s="25">
        <f>IF(C379&lt;&gt;"",C379,IF(C375=TRUE,C366,0))</f>
        <v>0</v>
      </c>
      <c r="D378" s="25">
        <f t="shared" ref="D378" si="3519">IF(D379&lt;&gt;"",D379,IF(D375=TRUE,D366,0))</f>
        <v>0</v>
      </c>
      <c r="E378" s="25">
        <f t="shared" ref="E378" si="3520">IF(E379&lt;&gt;"",E379,IF(E375=TRUE,E366,0))</f>
        <v>0</v>
      </c>
      <c r="F378" s="25">
        <f t="shared" ref="F378" si="3521">IF(F379&lt;&gt;"",F379,IF(F375=TRUE,F366,0))</f>
        <v>0</v>
      </c>
      <c r="G378" s="25">
        <f t="shared" ref="G378" si="3522">IF(G379&lt;&gt;"",G379,IF(G375=TRUE,G366,0))</f>
        <v>0</v>
      </c>
      <c r="H378" s="25">
        <f t="shared" ref="H378" si="3523">IF(H379&lt;&gt;"",H379,IF(H375=TRUE,H366,0))</f>
        <v>0</v>
      </c>
      <c r="I378" s="25">
        <f t="shared" ref="I378" si="3524">IF(I379&lt;&gt;"",I379,IF(I375=TRUE,I366,0))</f>
        <v>0</v>
      </c>
      <c r="J378" s="25">
        <f t="shared" ref="J378" si="3525">IF(J379&lt;&gt;"",J379,IF(J375=TRUE,J366,0))</f>
        <v>0</v>
      </c>
      <c r="K378" s="25">
        <f t="shared" ref="K378" si="3526">IF(K379&lt;&gt;"",K379,IF(K375=TRUE,K366,0))</f>
        <v>0</v>
      </c>
      <c r="L378" s="25">
        <f t="shared" ref="L378" si="3527">IF(L379&lt;&gt;"",L379,IF(L375=TRUE,L366,0))</f>
        <v>0</v>
      </c>
      <c r="M378" s="25">
        <f t="shared" ref="M378" si="3528">IF(M379&lt;&gt;"",M379,IF(M375=TRUE,M366,0))</f>
        <v>0</v>
      </c>
      <c r="N378" s="25">
        <f t="shared" ref="N378" si="3529">IF(N379&lt;&gt;"",N379,IF(N375=TRUE,N366,0))</f>
        <v>0</v>
      </c>
      <c r="O378" s="25">
        <f t="shared" ref="O378" si="3530">IF(O379&lt;&gt;"",O379,IF(O375=TRUE,O366,0))</f>
        <v>0</v>
      </c>
      <c r="P378" s="25">
        <f t="shared" ref="P378" si="3531">IF(P379&lt;&gt;"",P379,IF(P375=TRUE,P366,0))</f>
        <v>0</v>
      </c>
      <c r="Q378" s="25">
        <f t="shared" ref="Q378" si="3532">IF(Q379&lt;&gt;"",Q379,IF(Q375=TRUE,Q366,0))</f>
        <v>0</v>
      </c>
      <c r="R378" s="25">
        <f t="shared" ref="R378" si="3533">IF(R379&lt;&gt;"",R379,IF(R375=TRUE,R366,0))</f>
        <v>0</v>
      </c>
      <c r="S378" s="25">
        <f t="shared" ref="S378" si="3534">IF(S379&lt;&gt;"",S379,IF(S375=TRUE,S366,0))</f>
        <v>0</v>
      </c>
      <c r="T378" s="25">
        <f t="shared" ref="T378" si="3535">IF(T379&lt;&gt;"",T379,IF(T375=TRUE,T366,0))</f>
        <v>0</v>
      </c>
      <c r="U378" s="25">
        <f t="shared" ref="U378" si="3536">IF(U379&lt;&gt;"",U379,IF(U375=TRUE,U366,0))</f>
        <v>0</v>
      </c>
      <c r="V378" s="25">
        <f t="shared" ref="V378" si="3537">IF(V379&lt;&gt;"",V379,IF(V375=TRUE,V366,0))</f>
        <v>0</v>
      </c>
      <c r="W378" s="25">
        <f t="shared" ref="W378" si="3538">IF(W379&lt;&gt;"",W379,IF(W375=TRUE,W366,0))</f>
        <v>0</v>
      </c>
      <c r="X378" s="25">
        <f t="shared" ref="X378" si="3539">IF(X379&lt;&gt;"",X379,IF(X375=TRUE,X366,0))</f>
        <v>0</v>
      </c>
      <c r="Y378" s="25">
        <f t="shared" ref="Y378" si="3540">IF(Y379&lt;&gt;"",Y379,IF(Y375=TRUE,Y366,0))</f>
        <v>0</v>
      </c>
      <c r="Z378" s="25">
        <f t="shared" ref="Z378" si="3541">IF(Z379&lt;&gt;"",Z379,IF(Z375=TRUE,Z366,0))</f>
        <v>0</v>
      </c>
      <c r="AA378" s="25">
        <f t="shared" ref="AA378" si="3542">IF(AA379&lt;&gt;"",AA379,IF(AA375=TRUE,AA366,0))</f>
        <v>0</v>
      </c>
      <c r="AB378" s="25">
        <f t="shared" ref="AB378" si="3543">IF(AB379&lt;&gt;"",AB379,IF(AB375=TRUE,AB366,0))</f>
        <v>0</v>
      </c>
      <c r="AC378" s="25">
        <f t="shared" ref="AC378" si="3544">IF(AC379&lt;&gt;"",AC379,IF(AC375=TRUE,AC366,0))</f>
        <v>0</v>
      </c>
      <c r="AD378" s="25">
        <f t="shared" ref="AD378" si="3545">IF(AD379&lt;&gt;"",AD379,IF(AD375=TRUE,AD366,0))</f>
        <v>0</v>
      </c>
      <c r="AE378" s="25">
        <f t="shared" ref="AE378" si="3546">IF(AE379&lt;&gt;"",AE379,IF(AE375=TRUE,AE366,0))</f>
        <v>0</v>
      </c>
      <c r="AF378" s="25">
        <f t="shared" ref="AF378" si="3547">IF(AF379&lt;&gt;"",AF379,IF(AF375=TRUE,AF366,0))</f>
        <v>0</v>
      </c>
      <c r="AG378" s="25">
        <f t="shared" ref="AG378" si="3548">IF(AG379&lt;&gt;"",AG379,IF(AG375=TRUE,AG366,0))</f>
        <v>0</v>
      </c>
      <c r="AH378" s="25">
        <f t="shared" ref="AH378" si="3549">IF(AH379&lt;&gt;"",AH379,IF(AH375=TRUE,AH366,0))</f>
        <v>0</v>
      </c>
      <c r="AI378" s="25">
        <f t="shared" ref="AI378" si="3550">IF(AI379&lt;&gt;"",AI379,IF(AI375=TRUE,AI366,0))</f>
        <v>0</v>
      </c>
      <c r="AJ378" s="25">
        <f t="shared" ref="AJ378" si="3551">IF(AJ379&lt;&gt;"",AJ379,IF(AJ375=TRUE,AJ366,0))</f>
        <v>0</v>
      </c>
      <c r="AK378" s="25">
        <f t="shared" ref="AK378" si="3552">IF(AK379&lt;&gt;"",AK379,IF(AK375=TRUE,AK366,0))</f>
        <v>0</v>
      </c>
      <c r="AL378" s="25">
        <f t="shared" ref="AL378" si="3553">IF(AL379&lt;&gt;"",AL379,IF(AL375=TRUE,AL366,0))</f>
        <v>0</v>
      </c>
      <c r="AM378" s="25">
        <f t="shared" ref="AM378" si="3554">IF(AM379&lt;&gt;"",AM379,IF(AM375=TRUE,AM366,0))</f>
        <v>0</v>
      </c>
      <c r="AN378" s="25">
        <f t="shared" ref="AN378" si="3555">IF(AN379&lt;&gt;"",AN379,IF(AN375=TRUE,AN366,0))</f>
        <v>0</v>
      </c>
      <c r="AO378" s="25">
        <f t="shared" ref="AO378" si="3556">IF(AO379&lt;&gt;"",AO379,IF(AO375=TRUE,AO366,0))</f>
        <v>0</v>
      </c>
      <c r="AP378" s="25">
        <f t="shared" ref="AP378" si="3557">IF(AP379&lt;&gt;"",AP379,IF(AP375=TRUE,AP366,0))</f>
        <v>0</v>
      </c>
    </row>
    <row r="379" spans="1:42" x14ac:dyDescent="0.25">
      <c r="A379" s="27" t="str">
        <f>_xlfn.CONCAT("Spent on ",A362," Override")</f>
        <v>Spent on Custom CapEx 5 Override</v>
      </c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</row>
    <row r="381" spans="1:42" ht="18" thickBot="1" x14ac:dyDescent="0.35">
      <c r="A381" s="21" t="s">
        <v>30</v>
      </c>
      <c r="B381" s="4" t="s">
        <v>18</v>
      </c>
      <c r="C381" s="3">
        <v>1</v>
      </c>
      <c r="D381" s="3">
        <v>2</v>
      </c>
      <c r="E381" s="3">
        <v>3</v>
      </c>
      <c r="F381" s="3">
        <v>4</v>
      </c>
      <c r="G381" s="3">
        <v>5</v>
      </c>
      <c r="H381" s="3">
        <v>6</v>
      </c>
      <c r="I381" s="3">
        <v>7</v>
      </c>
      <c r="J381" s="3">
        <v>8</v>
      </c>
      <c r="K381" s="3">
        <v>9</v>
      </c>
      <c r="L381" s="3">
        <v>10</v>
      </c>
      <c r="M381" s="3">
        <v>11</v>
      </c>
      <c r="N381" s="3">
        <v>12</v>
      </c>
      <c r="O381" s="3">
        <v>13</v>
      </c>
      <c r="P381" s="3">
        <v>14</v>
      </c>
      <c r="Q381" s="3">
        <v>15</v>
      </c>
      <c r="R381" s="3">
        <v>16</v>
      </c>
      <c r="S381" s="3">
        <v>17</v>
      </c>
      <c r="T381" s="3">
        <v>18</v>
      </c>
      <c r="U381" s="3">
        <v>19</v>
      </c>
      <c r="V381" s="3">
        <v>20</v>
      </c>
      <c r="W381" s="3">
        <v>21</v>
      </c>
      <c r="X381" s="3">
        <v>22</v>
      </c>
      <c r="Y381" s="3">
        <v>23</v>
      </c>
      <c r="Z381" s="3">
        <v>24</v>
      </c>
      <c r="AA381" s="3">
        <v>25</v>
      </c>
      <c r="AB381" s="3">
        <v>26</v>
      </c>
      <c r="AC381" s="3">
        <v>27</v>
      </c>
      <c r="AD381" s="3">
        <v>28</v>
      </c>
      <c r="AE381" s="3">
        <v>29</v>
      </c>
      <c r="AF381" s="3">
        <v>30</v>
      </c>
      <c r="AG381" s="3">
        <v>31</v>
      </c>
      <c r="AH381" s="3">
        <v>32</v>
      </c>
      <c r="AI381" s="3">
        <v>33</v>
      </c>
      <c r="AJ381" s="3">
        <v>34</v>
      </c>
      <c r="AK381" s="3">
        <v>35</v>
      </c>
      <c r="AL381" s="3">
        <v>36</v>
      </c>
      <c r="AM381" s="3">
        <v>37</v>
      </c>
      <c r="AN381" s="3">
        <v>38</v>
      </c>
      <c r="AO381" s="3">
        <v>39</v>
      </c>
      <c r="AP381" s="3">
        <v>40</v>
      </c>
    </row>
    <row r="382" spans="1:42" ht="15.75" thickTop="1" x14ac:dyDescent="0.25">
      <c r="A382" s="22" t="s">
        <v>31</v>
      </c>
      <c r="C382" s="25">
        <f>C17+C36+C55+C74+C93+C112+C131+C150+C169+C188+C207+C226+C245+C264+C283+C302+C321+C340+C359+C378</f>
        <v>0</v>
      </c>
      <c r="D382" s="25">
        <f t="shared" ref="D382:AP382" si="3558">D17+D36+D55+D74+D93+D112+D131+D150+D169+D188+D207+D226+D245+D264+D283+D302+D321+D340+D359+D378</f>
        <v>0</v>
      </c>
      <c r="E382" s="25">
        <f t="shared" si="3558"/>
        <v>0</v>
      </c>
      <c r="F382" s="25">
        <f t="shared" si="3558"/>
        <v>0</v>
      </c>
      <c r="G382" s="25">
        <f t="shared" si="3558"/>
        <v>0</v>
      </c>
      <c r="H382" s="25">
        <f t="shared" si="3558"/>
        <v>8694.5555572500016</v>
      </c>
      <c r="I382" s="25">
        <f t="shared" si="3558"/>
        <v>0</v>
      </c>
      <c r="J382" s="25">
        <f t="shared" si="3558"/>
        <v>2459.7477308497405</v>
      </c>
      <c r="K382" s="25">
        <f t="shared" si="3558"/>
        <v>0</v>
      </c>
      <c r="L382" s="25">
        <f t="shared" si="3558"/>
        <v>0</v>
      </c>
      <c r="M382" s="25">
        <f t="shared" si="3558"/>
        <v>30910.076724914805</v>
      </c>
      <c r="N382" s="25">
        <f t="shared" si="3558"/>
        <v>0</v>
      </c>
      <c r="O382" s="25">
        <f t="shared" si="3558"/>
        <v>7128.8044342308949</v>
      </c>
      <c r="P382" s="25">
        <f t="shared" si="3558"/>
        <v>0</v>
      </c>
      <c r="Q382" s="25">
        <f t="shared" si="3558"/>
        <v>3025.1794497102233</v>
      </c>
      <c r="R382" s="25">
        <f t="shared" si="3558"/>
        <v>43623.087664821418</v>
      </c>
      <c r="S382" s="25">
        <f t="shared" si="3558"/>
        <v>0</v>
      </c>
      <c r="T382" s="25">
        <f t="shared" si="3558"/>
        <v>0</v>
      </c>
      <c r="U382" s="25">
        <f t="shared" si="3558"/>
        <v>0</v>
      </c>
      <c r="V382" s="25">
        <f t="shared" si="3558"/>
        <v>0</v>
      </c>
      <c r="W382" s="25">
        <f t="shared" si="3558"/>
        <v>67729.171300103058</v>
      </c>
      <c r="X382" s="25">
        <f t="shared" si="3558"/>
        <v>3720.5891434189944</v>
      </c>
      <c r="Y382" s="25">
        <f t="shared" si="3558"/>
        <v>0</v>
      </c>
      <c r="Z382" s="25">
        <f t="shared" si="3558"/>
        <v>0</v>
      </c>
      <c r="AA382" s="25">
        <f t="shared" si="3558"/>
        <v>10163.970532302023</v>
      </c>
      <c r="AB382" s="25">
        <f t="shared" si="3558"/>
        <v>15703.334472406623</v>
      </c>
      <c r="AC382" s="25">
        <f t="shared" si="3558"/>
        <v>0</v>
      </c>
      <c r="AD382" s="25">
        <f t="shared" si="3558"/>
        <v>0</v>
      </c>
      <c r="AE382" s="25">
        <f t="shared" si="3558"/>
        <v>4575.8553514745254</v>
      </c>
      <c r="AF382" s="25">
        <f t="shared" si="3558"/>
        <v>0</v>
      </c>
      <c r="AG382" s="25">
        <f t="shared" si="3558"/>
        <v>105585.91749675032</v>
      </c>
      <c r="AH382" s="25">
        <f t="shared" si="3558"/>
        <v>0</v>
      </c>
      <c r="AI382" s="25">
        <f t="shared" si="3558"/>
        <v>0</v>
      </c>
      <c r="AJ382" s="25">
        <f t="shared" si="3558"/>
        <v>0</v>
      </c>
      <c r="AK382" s="25">
        <f t="shared" si="3558"/>
        <v>0</v>
      </c>
      <c r="AL382" s="25">
        <f t="shared" si="3558"/>
        <v>26731.693316529505</v>
      </c>
      <c r="AM382" s="25">
        <f t="shared" si="3558"/>
        <v>14491.391640013368</v>
      </c>
      <c r="AN382" s="25">
        <f t="shared" si="3558"/>
        <v>0</v>
      </c>
      <c r="AO382" s="25">
        <f t="shared" si="3558"/>
        <v>0</v>
      </c>
      <c r="AP382" s="25">
        <f t="shared" si="3558"/>
        <v>0</v>
      </c>
    </row>
    <row r="383" spans="1:42" x14ac:dyDescent="0.25">
      <c r="A383" s="22" t="s">
        <v>32</v>
      </c>
      <c r="C383" s="25">
        <f>C382</f>
        <v>0</v>
      </c>
      <c r="D383" s="25">
        <f>C383+D382</f>
        <v>0</v>
      </c>
      <c r="E383" s="25">
        <f t="shared" ref="E383:AP383" si="3559">D383+E382</f>
        <v>0</v>
      </c>
      <c r="F383" s="25">
        <f t="shared" si="3559"/>
        <v>0</v>
      </c>
      <c r="G383" s="25">
        <f t="shared" si="3559"/>
        <v>0</v>
      </c>
      <c r="H383" s="25">
        <f t="shared" si="3559"/>
        <v>8694.5555572500016</v>
      </c>
      <c r="I383" s="25">
        <f t="shared" si="3559"/>
        <v>8694.5555572500016</v>
      </c>
      <c r="J383" s="25">
        <f t="shared" si="3559"/>
        <v>11154.303288099742</v>
      </c>
      <c r="K383" s="25">
        <f t="shared" si="3559"/>
        <v>11154.303288099742</v>
      </c>
      <c r="L383" s="25">
        <f t="shared" si="3559"/>
        <v>11154.303288099742</v>
      </c>
      <c r="M383" s="25">
        <f t="shared" si="3559"/>
        <v>42064.380013014546</v>
      </c>
      <c r="N383" s="25">
        <f t="shared" si="3559"/>
        <v>42064.380013014546</v>
      </c>
      <c r="O383" s="25">
        <f t="shared" si="3559"/>
        <v>49193.18444724544</v>
      </c>
      <c r="P383" s="25">
        <f t="shared" si="3559"/>
        <v>49193.18444724544</v>
      </c>
      <c r="Q383" s="25">
        <f t="shared" si="3559"/>
        <v>52218.363896955663</v>
      </c>
      <c r="R383" s="25">
        <f t="shared" si="3559"/>
        <v>95841.451561777081</v>
      </c>
      <c r="S383" s="25">
        <f t="shared" si="3559"/>
        <v>95841.451561777081</v>
      </c>
      <c r="T383" s="25">
        <f t="shared" si="3559"/>
        <v>95841.451561777081</v>
      </c>
      <c r="U383" s="25">
        <f t="shared" si="3559"/>
        <v>95841.451561777081</v>
      </c>
      <c r="V383" s="25">
        <f t="shared" si="3559"/>
        <v>95841.451561777081</v>
      </c>
      <c r="W383" s="25">
        <f t="shared" si="3559"/>
        <v>163570.62286188014</v>
      </c>
      <c r="X383" s="25">
        <f t="shared" si="3559"/>
        <v>167291.21200529914</v>
      </c>
      <c r="Y383" s="25">
        <f t="shared" si="3559"/>
        <v>167291.21200529914</v>
      </c>
      <c r="Z383" s="25">
        <f t="shared" si="3559"/>
        <v>167291.21200529914</v>
      </c>
      <c r="AA383" s="25">
        <f t="shared" si="3559"/>
        <v>177455.18253760115</v>
      </c>
      <c r="AB383" s="25">
        <f t="shared" si="3559"/>
        <v>193158.51701000778</v>
      </c>
      <c r="AC383" s="25">
        <f t="shared" si="3559"/>
        <v>193158.51701000778</v>
      </c>
      <c r="AD383" s="25">
        <f t="shared" si="3559"/>
        <v>193158.51701000778</v>
      </c>
      <c r="AE383" s="25">
        <f t="shared" si="3559"/>
        <v>197734.3723614823</v>
      </c>
      <c r="AF383" s="25">
        <f t="shared" si="3559"/>
        <v>197734.3723614823</v>
      </c>
      <c r="AG383" s="25">
        <f t="shared" si="3559"/>
        <v>303320.2898582326</v>
      </c>
      <c r="AH383" s="25">
        <f t="shared" si="3559"/>
        <v>303320.2898582326</v>
      </c>
      <c r="AI383" s="25">
        <f t="shared" si="3559"/>
        <v>303320.2898582326</v>
      </c>
      <c r="AJ383" s="25">
        <f t="shared" si="3559"/>
        <v>303320.2898582326</v>
      </c>
      <c r="AK383" s="25">
        <f t="shared" si="3559"/>
        <v>303320.2898582326</v>
      </c>
      <c r="AL383" s="25">
        <f t="shared" si="3559"/>
        <v>330051.98317476211</v>
      </c>
      <c r="AM383" s="25">
        <f t="shared" si="3559"/>
        <v>344543.37481477548</v>
      </c>
      <c r="AN383" s="25">
        <f t="shared" si="3559"/>
        <v>344543.37481477548</v>
      </c>
      <c r="AO383" s="25">
        <f t="shared" si="3559"/>
        <v>344543.37481477548</v>
      </c>
      <c r="AP383" s="25">
        <f t="shared" si="3559"/>
        <v>344543.37481477548</v>
      </c>
    </row>
    <row r="385" spans="1:42" ht="18" thickBot="1" x14ac:dyDescent="0.35">
      <c r="A385" s="21" t="s">
        <v>36</v>
      </c>
      <c r="B385" s="4" t="s">
        <v>35</v>
      </c>
    </row>
    <row r="386" spans="1:42" ht="15.75" thickTop="1" x14ac:dyDescent="0.25">
      <c r="A386" s="22" t="s">
        <v>33</v>
      </c>
      <c r="B386" s="2">
        <f>INDEX(Overrides!$C$381:$AP$381,MATCH(MAX(Overrides!$C$382:$AP$382),Overrides!$C$382:$AP$382,0))</f>
        <v>31</v>
      </c>
    </row>
    <row r="387" spans="1:42" x14ac:dyDescent="0.25">
      <c r="A387" s="22" t="s">
        <v>37</v>
      </c>
      <c r="B387" s="28">
        <f>MAX(C382:AP382)</f>
        <v>105585.91749675032</v>
      </c>
    </row>
    <row r="389" spans="1:42" ht="18" thickBot="1" x14ac:dyDescent="0.35">
      <c r="A389" s="21" t="s">
        <v>34</v>
      </c>
      <c r="B389" s="4" t="s">
        <v>18</v>
      </c>
      <c r="C389" s="3">
        <v>1</v>
      </c>
      <c r="D389" s="3">
        <v>2</v>
      </c>
      <c r="E389" s="3">
        <v>3</v>
      </c>
      <c r="F389" s="3">
        <v>4</v>
      </c>
      <c r="G389" s="3">
        <v>5</v>
      </c>
      <c r="H389" s="3">
        <v>6</v>
      </c>
      <c r="I389" s="3">
        <v>7</v>
      </c>
      <c r="J389" s="3">
        <v>8</v>
      </c>
      <c r="K389" s="3">
        <v>9</v>
      </c>
      <c r="L389" s="3">
        <v>10</v>
      </c>
      <c r="M389" s="3">
        <v>11</v>
      </c>
      <c r="N389" s="3">
        <v>12</v>
      </c>
      <c r="O389" s="3">
        <v>13</v>
      </c>
      <c r="P389" s="3">
        <v>14</v>
      </c>
      <c r="Q389" s="3">
        <v>15</v>
      </c>
      <c r="R389" s="3">
        <v>16</v>
      </c>
      <c r="S389" s="3">
        <v>17</v>
      </c>
      <c r="T389" s="3">
        <v>18</v>
      </c>
      <c r="U389" s="3">
        <v>19</v>
      </c>
      <c r="V389" s="3">
        <v>20</v>
      </c>
      <c r="W389" s="3">
        <v>21</v>
      </c>
      <c r="X389" s="3">
        <v>22</v>
      </c>
      <c r="Y389" s="3">
        <v>23</v>
      </c>
      <c r="Z389" s="3">
        <v>24</v>
      </c>
      <c r="AA389" s="3">
        <v>25</v>
      </c>
      <c r="AB389" s="3">
        <v>26</v>
      </c>
      <c r="AC389" s="3">
        <v>27</v>
      </c>
      <c r="AD389" s="3">
        <v>28</v>
      </c>
      <c r="AE389" s="3">
        <v>29</v>
      </c>
      <c r="AF389" s="3">
        <v>30</v>
      </c>
      <c r="AG389" s="3">
        <v>31</v>
      </c>
      <c r="AH389" s="3">
        <v>32</v>
      </c>
      <c r="AI389" s="3">
        <v>33</v>
      </c>
      <c r="AJ389" s="3">
        <v>34</v>
      </c>
      <c r="AK389" s="3">
        <v>35</v>
      </c>
      <c r="AL389" s="3">
        <v>36</v>
      </c>
      <c r="AM389" s="3">
        <v>37</v>
      </c>
      <c r="AN389" s="3">
        <v>38</v>
      </c>
      <c r="AO389" s="3">
        <v>39</v>
      </c>
      <c r="AP389" s="3">
        <v>40</v>
      </c>
    </row>
    <row r="390" spans="1:42" ht="15.75" thickTop="1" x14ac:dyDescent="0.25">
      <c r="A390" s="22" t="s">
        <v>38</v>
      </c>
      <c r="C390" s="23">
        <f>IF(C391&lt;&gt;"",C391,0.03)</f>
        <v>0.03</v>
      </c>
      <c r="D390" s="23">
        <f>IF(D391&lt;&gt;"",D391,C390)</f>
        <v>0.03</v>
      </c>
      <c r="E390" s="23">
        <f t="shared" ref="E390" si="3560">IF(E391&lt;&gt;"",E391,D390)</f>
        <v>0.03</v>
      </c>
      <c r="F390" s="23">
        <f t="shared" ref="F390" si="3561">IF(F391&lt;&gt;"",F391,E390)</f>
        <v>0.03</v>
      </c>
      <c r="G390" s="23">
        <f t="shared" ref="G390" si="3562">IF(G391&lt;&gt;"",G391,F390)</f>
        <v>0.03</v>
      </c>
      <c r="H390" s="23">
        <f t="shared" ref="H390" si="3563">IF(H391&lt;&gt;"",H391,G390)</f>
        <v>0.03</v>
      </c>
      <c r="I390" s="23">
        <f t="shared" ref="I390" si="3564">IF(I391&lt;&gt;"",I391,H390)</f>
        <v>0.03</v>
      </c>
      <c r="J390" s="23">
        <f t="shared" ref="J390" si="3565">IF(J391&lt;&gt;"",J391,I390)</f>
        <v>0.03</v>
      </c>
      <c r="K390" s="23">
        <f t="shared" ref="K390" si="3566">IF(K391&lt;&gt;"",K391,J390)</f>
        <v>0.03</v>
      </c>
      <c r="L390" s="23">
        <f t="shared" ref="L390" si="3567">IF(L391&lt;&gt;"",L391,K390)</f>
        <v>0.03</v>
      </c>
      <c r="M390" s="23">
        <f t="shared" ref="M390" si="3568">IF(M391&lt;&gt;"",M391,L390)</f>
        <v>0.03</v>
      </c>
      <c r="N390" s="23">
        <f t="shared" ref="N390" si="3569">IF(N391&lt;&gt;"",N391,M390)</f>
        <v>0.03</v>
      </c>
      <c r="O390" s="23">
        <f t="shared" ref="O390" si="3570">IF(O391&lt;&gt;"",O391,N390)</f>
        <v>0.03</v>
      </c>
      <c r="P390" s="23">
        <f t="shared" ref="P390" si="3571">IF(P391&lt;&gt;"",P391,O390)</f>
        <v>0.03</v>
      </c>
      <c r="Q390" s="23">
        <f t="shared" ref="Q390" si="3572">IF(Q391&lt;&gt;"",Q391,P390)</f>
        <v>0.03</v>
      </c>
      <c r="R390" s="23">
        <f t="shared" ref="R390" si="3573">IF(R391&lt;&gt;"",R391,Q390)</f>
        <v>0.03</v>
      </c>
      <c r="S390" s="23">
        <f t="shared" ref="S390" si="3574">IF(S391&lt;&gt;"",S391,R390)</f>
        <v>0.03</v>
      </c>
      <c r="T390" s="23">
        <f t="shared" ref="T390" si="3575">IF(T391&lt;&gt;"",T391,S390)</f>
        <v>0.03</v>
      </c>
      <c r="U390" s="23">
        <f t="shared" ref="U390" si="3576">IF(U391&lt;&gt;"",U391,T390)</f>
        <v>0.03</v>
      </c>
      <c r="V390" s="23">
        <f t="shared" ref="V390" si="3577">IF(V391&lt;&gt;"",V391,U390)</f>
        <v>0.03</v>
      </c>
      <c r="W390" s="23">
        <f t="shared" ref="W390" si="3578">IF(W391&lt;&gt;"",W391,V390)</f>
        <v>0.03</v>
      </c>
      <c r="X390" s="23">
        <f t="shared" ref="X390" si="3579">IF(X391&lt;&gt;"",X391,W390)</f>
        <v>0.03</v>
      </c>
      <c r="Y390" s="23">
        <f t="shared" ref="Y390" si="3580">IF(Y391&lt;&gt;"",Y391,X390)</f>
        <v>0.03</v>
      </c>
      <c r="Z390" s="23">
        <f t="shared" ref="Z390" si="3581">IF(Z391&lt;&gt;"",Z391,Y390)</f>
        <v>0.03</v>
      </c>
      <c r="AA390" s="23">
        <f t="shared" ref="AA390" si="3582">IF(AA391&lt;&gt;"",AA391,Z390)</f>
        <v>0.03</v>
      </c>
      <c r="AB390" s="23">
        <f t="shared" ref="AB390" si="3583">IF(AB391&lt;&gt;"",AB391,AA390)</f>
        <v>0.03</v>
      </c>
      <c r="AC390" s="23">
        <f t="shared" ref="AC390" si="3584">IF(AC391&lt;&gt;"",AC391,AB390)</f>
        <v>0.03</v>
      </c>
      <c r="AD390" s="23">
        <f t="shared" ref="AD390" si="3585">IF(AD391&lt;&gt;"",AD391,AC390)</f>
        <v>0.03</v>
      </c>
      <c r="AE390" s="23">
        <f t="shared" ref="AE390" si="3586">IF(AE391&lt;&gt;"",AE391,AD390)</f>
        <v>0.03</v>
      </c>
      <c r="AF390" s="23">
        <f t="shared" ref="AF390" si="3587">IF(AF391&lt;&gt;"",AF391,AE390)</f>
        <v>0.03</v>
      </c>
      <c r="AG390" s="23">
        <f t="shared" ref="AG390" si="3588">IF(AG391&lt;&gt;"",AG391,AF390)</f>
        <v>0.03</v>
      </c>
      <c r="AH390" s="23">
        <f t="shared" ref="AH390" si="3589">IF(AH391&lt;&gt;"",AH391,AG390)</f>
        <v>0.03</v>
      </c>
      <c r="AI390" s="23">
        <f t="shared" ref="AI390" si="3590">IF(AI391&lt;&gt;"",AI391,AH390)</f>
        <v>0.03</v>
      </c>
      <c r="AJ390" s="23">
        <f t="shared" ref="AJ390" si="3591">IF(AJ391&lt;&gt;"",AJ391,AI390)</f>
        <v>0.03</v>
      </c>
      <c r="AK390" s="23">
        <f t="shared" ref="AK390" si="3592">IF(AK391&lt;&gt;"",AK391,AJ390)</f>
        <v>0.03</v>
      </c>
      <c r="AL390" s="23">
        <f t="shared" ref="AL390" si="3593">IF(AL391&lt;&gt;"",AL391,AK390)</f>
        <v>0.03</v>
      </c>
      <c r="AM390" s="23">
        <f t="shared" ref="AM390" si="3594">IF(AM391&lt;&gt;"",AM391,AL390)</f>
        <v>0.03</v>
      </c>
      <c r="AN390" s="23">
        <f t="shared" ref="AN390" si="3595">IF(AN391&lt;&gt;"",AN391,AM390)</f>
        <v>0.03</v>
      </c>
      <c r="AO390" s="23">
        <f t="shared" ref="AO390" si="3596">IF(AO391&lt;&gt;"",AO391,AN390)</f>
        <v>0.03</v>
      </c>
      <c r="AP390" s="23">
        <f t="shared" ref="AP390" si="3597">IF(AP391&lt;&gt;"",AP391,AO390)</f>
        <v>0.03</v>
      </c>
    </row>
    <row r="391" spans="1:42" x14ac:dyDescent="0.25">
      <c r="A391" s="24" t="s">
        <v>39</v>
      </c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</row>
    <row r="393" spans="1:42" x14ac:dyDescent="0.25">
      <c r="A393" s="22" t="s">
        <v>40</v>
      </c>
      <c r="C393" s="25">
        <f>IF(C394&lt;&gt;"",C394,'Inputs &amp; Dashboard'!C27)</f>
        <v>464</v>
      </c>
      <c r="D393" s="25">
        <f t="shared" ref="D393:AP393" si="3598">IF(D394&lt;&gt;"",D394,C393*(1+D390))</f>
        <v>477.92</v>
      </c>
      <c r="E393" s="25">
        <f t="shared" si="3598"/>
        <v>492.25760000000002</v>
      </c>
      <c r="F393" s="25">
        <f t="shared" si="3598"/>
        <v>507.02532800000006</v>
      </c>
      <c r="G393" s="25">
        <f t="shared" si="3598"/>
        <v>522.2360878400001</v>
      </c>
      <c r="H393" s="25">
        <f t="shared" si="3598"/>
        <v>537.90317047520011</v>
      </c>
      <c r="I393" s="25">
        <f t="shared" si="3598"/>
        <v>554.04026558945611</v>
      </c>
      <c r="J393" s="25">
        <f t="shared" si="3598"/>
        <v>570.66147355713986</v>
      </c>
      <c r="K393" s="25">
        <f t="shared" si="3598"/>
        <v>587.78131776385408</v>
      </c>
      <c r="L393" s="25">
        <f t="shared" si="3598"/>
        <v>605.41475729676972</v>
      </c>
      <c r="M393" s="25">
        <f t="shared" si="3598"/>
        <v>623.57720001567282</v>
      </c>
      <c r="N393" s="25">
        <f t="shared" si="3598"/>
        <v>642.28451601614302</v>
      </c>
      <c r="O393" s="25">
        <f t="shared" si="3598"/>
        <v>661.55305149662729</v>
      </c>
      <c r="P393" s="25">
        <f t="shared" si="3598"/>
        <v>681.39964304152613</v>
      </c>
      <c r="Q393" s="25">
        <f t="shared" si="3598"/>
        <v>701.84163233277195</v>
      </c>
      <c r="R393" s="25">
        <f t="shared" si="3598"/>
        <v>722.89688130275511</v>
      </c>
      <c r="S393" s="25">
        <f t="shared" si="3598"/>
        <v>744.5837877418378</v>
      </c>
      <c r="T393" s="25">
        <f t="shared" si="3598"/>
        <v>766.92130137409299</v>
      </c>
      <c r="U393" s="25">
        <f t="shared" si="3598"/>
        <v>789.92894041531576</v>
      </c>
      <c r="V393" s="25">
        <f t="shared" si="3598"/>
        <v>813.62680862777529</v>
      </c>
      <c r="W393" s="25">
        <f t="shared" si="3598"/>
        <v>838.03561288660853</v>
      </c>
      <c r="X393" s="25">
        <f t="shared" si="3598"/>
        <v>863.17668127320678</v>
      </c>
      <c r="Y393" s="25">
        <f t="shared" si="3598"/>
        <v>889.07198171140305</v>
      </c>
      <c r="Z393" s="25">
        <f t="shared" si="3598"/>
        <v>915.74414116274522</v>
      </c>
      <c r="AA393" s="25">
        <f t="shared" si="3598"/>
        <v>943.21646539762764</v>
      </c>
      <c r="AB393" s="25">
        <f t="shared" si="3598"/>
        <v>971.51295935955648</v>
      </c>
      <c r="AC393" s="25">
        <f t="shared" si="3598"/>
        <v>1000.6583481403432</v>
      </c>
      <c r="AD393" s="25">
        <f t="shared" si="3598"/>
        <v>1030.6780985845535</v>
      </c>
      <c r="AE393" s="25">
        <f t="shared" si="3598"/>
        <v>1061.5984415420901</v>
      </c>
      <c r="AF393" s="25">
        <f t="shared" si="3598"/>
        <v>1093.4463947883528</v>
      </c>
      <c r="AG393" s="25">
        <f t="shared" si="3598"/>
        <v>1126.2497866320034</v>
      </c>
      <c r="AH393" s="25">
        <f t="shared" si="3598"/>
        <v>1160.0372802309635</v>
      </c>
      <c r="AI393" s="25">
        <f t="shared" si="3598"/>
        <v>1194.8383986378924</v>
      </c>
      <c r="AJ393" s="25">
        <f t="shared" si="3598"/>
        <v>1230.6835505970291</v>
      </c>
      <c r="AK393" s="25">
        <f t="shared" si="3598"/>
        <v>1267.6040571149401</v>
      </c>
      <c r="AL393" s="25">
        <f t="shared" si="3598"/>
        <v>1305.6321788283883</v>
      </c>
      <c r="AM393" s="25">
        <f t="shared" si="3598"/>
        <v>1344.8011441932399</v>
      </c>
      <c r="AN393" s="25">
        <f t="shared" si="3598"/>
        <v>1385.1451785190372</v>
      </c>
      <c r="AO393" s="25">
        <f t="shared" si="3598"/>
        <v>1426.6995338746085</v>
      </c>
      <c r="AP393" s="25">
        <f t="shared" si="3598"/>
        <v>1469.5005198908468</v>
      </c>
    </row>
    <row r="394" spans="1:42" x14ac:dyDescent="0.25">
      <c r="A394" s="24" t="s">
        <v>41</v>
      </c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</row>
    <row r="396" spans="1:42" x14ac:dyDescent="0.25">
      <c r="A396" s="22" t="s">
        <v>49</v>
      </c>
      <c r="C396" s="29">
        <f>'Inputs &amp; Dashboard'!C29</f>
        <v>0.02</v>
      </c>
      <c r="D396" s="23">
        <f>IF(D397&lt;&gt;"",D397,C396)</f>
        <v>0.02</v>
      </c>
      <c r="E396" s="23">
        <f t="shared" ref="E396" si="3599">IF(E397&lt;&gt;"",E397,D396)</f>
        <v>0.02</v>
      </c>
      <c r="F396" s="23">
        <f t="shared" ref="F396" si="3600">IF(F397&lt;&gt;"",F397,E396)</f>
        <v>0.02</v>
      </c>
      <c r="G396" s="23">
        <f t="shared" ref="G396" si="3601">IF(G397&lt;&gt;"",G397,F396)</f>
        <v>0.02</v>
      </c>
      <c r="H396" s="23">
        <f t="shared" ref="H396" si="3602">IF(H397&lt;&gt;"",H397,G396)</f>
        <v>0.02</v>
      </c>
      <c r="I396" s="23">
        <f t="shared" ref="I396" si="3603">IF(I397&lt;&gt;"",I397,H396)</f>
        <v>0.02</v>
      </c>
      <c r="J396" s="23">
        <f t="shared" ref="J396" si="3604">IF(J397&lt;&gt;"",J397,I396)</f>
        <v>0.02</v>
      </c>
      <c r="K396" s="23">
        <f t="shared" ref="K396" si="3605">IF(K397&lt;&gt;"",K397,J396)</f>
        <v>0.02</v>
      </c>
      <c r="L396" s="23">
        <f t="shared" ref="L396" si="3606">IF(L397&lt;&gt;"",L397,K396)</f>
        <v>0.02</v>
      </c>
      <c r="M396" s="23">
        <f t="shared" ref="M396" si="3607">IF(M397&lt;&gt;"",M397,L396)</f>
        <v>0.02</v>
      </c>
      <c r="N396" s="23">
        <f t="shared" ref="N396" si="3608">IF(N397&lt;&gt;"",N397,M396)</f>
        <v>0.02</v>
      </c>
      <c r="O396" s="23">
        <f t="shared" ref="O396" si="3609">IF(O397&lt;&gt;"",O397,N396)</f>
        <v>0.02</v>
      </c>
      <c r="P396" s="23">
        <f t="shared" ref="P396" si="3610">IF(P397&lt;&gt;"",P397,O396)</f>
        <v>0.02</v>
      </c>
      <c r="Q396" s="23">
        <f t="shared" ref="Q396" si="3611">IF(Q397&lt;&gt;"",Q397,P396)</f>
        <v>0.02</v>
      </c>
      <c r="R396" s="23">
        <f t="shared" ref="R396" si="3612">IF(R397&lt;&gt;"",R397,Q396)</f>
        <v>0.02</v>
      </c>
      <c r="S396" s="23">
        <f t="shared" ref="S396" si="3613">IF(S397&lt;&gt;"",S397,R396)</f>
        <v>0.02</v>
      </c>
      <c r="T396" s="23">
        <f t="shared" ref="T396" si="3614">IF(T397&lt;&gt;"",T397,S396)</f>
        <v>0.02</v>
      </c>
      <c r="U396" s="23">
        <f t="shared" ref="U396" si="3615">IF(U397&lt;&gt;"",U397,T396)</f>
        <v>0.02</v>
      </c>
      <c r="V396" s="23">
        <f t="shared" ref="V396" si="3616">IF(V397&lt;&gt;"",V397,U396)</f>
        <v>0.02</v>
      </c>
      <c r="W396" s="23">
        <f t="shared" ref="W396" si="3617">IF(W397&lt;&gt;"",W397,V396)</f>
        <v>0.02</v>
      </c>
      <c r="X396" s="23">
        <f t="shared" ref="X396" si="3618">IF(X397&lt;&gt;"",X397,W396)</f>
        <v>0.02</v>
      </c>
      <c r="Y396" s="23">
        <f t="shared" ref="Y396" si="3619">IF(Y397&lt;&gt;"",Y397,X396)</f>
        <v>0.02</v>
      </c>
      <c r="Z396" s="23">
        <f t="shared" ref="Z396" si="3620">IF(Z397&lt;&gt;"",Z397,Y396)</f>
        <v>0.02</v>
      </c>
      <c r="AA396" s="23">
        <f t="shared" ref="AA396" si="3621">IF(AA397&lt;&gt;"",AA397,Z396)</f>
        <v>0.02</v>
      </c>
      <c r="AB396" s="23">
        <f t="shared" ref="AB396" si="3622">IF(AB397&lt;&gt;"",AB397,AA396)</f>
        <v>0.02</v>
      </c>
      <c r="AC396" s="23">
        <f t="shared" ref="AC396" si="3623">IF(AC397&lt;&gt;"",AC397,AB396)</f>
        <v>0.02</v>
      </c>
      <c r="AD396" s="23">
        <f t="shared" ref="AD396" si="3624">IF(AD397&lt;&gt;"",AD397,AC396)</f>
        <v>0.02</v>
      </c>
      <c r="AE396" s="23">
        <f t="shared" ref="AE396" si="3625">IF(AE397&lt;&gt;"",AE397,AD396)</f>
        <v>0.02</v>
      </c>
      <c r="AF396" s="23">
        <f t="shared" ref="AF396" si="3626">IF(AF397&lt;&gt;"",AF397,AE396)</f>
        <v>0.02</v>
      </c>
      <c r="AG396" s="23">
        <f t="shared" ref="AG396" si="3627">IF(AG397&lt;&gt;"",AG397,AF396)</f>
        <v>0.02</v>
      </c>
      <c r="AH396" s="23">
        <f t="shared" ref="AH396" si="3628">IF(AH397&lt;&gt;"",AH397,AG396)</f>
        <v>0.02</v>
      </c>
      <c r="AI396" s="23">
        <f t="shared" ref="AI396" si="3629">IF(AI397&lt;&gt;"",AI397,AH396)</f>
        <v>0.02</v>
      </c>
      <c r="AJ396" s="23">
        <f t="shared" ref="AJ396" si="3630">IF(AJ397&lt;&gt;"",AJ397,AI396)</f>
        <v>0.02</v>
      </c>
      <c r="AK396" s="23">
        <f t="shared" ref="AK396" si="3631">IF(AK397&lt;&gt;"",AK397,AJ396)</f>
        <v>0.02</v>
      </c>
      <c r="AL396" s="23">
        <f t="shared" ref="AL396" si="3632">IF(AL397&lt;&gt;"",AL397,AK396)</f>
        <v>0.02</v>
      </c>
      <c r="AM396" s="23">
        <f t="shared" ref="AM396" si="3633">IF(AM397&lt;&gt;"",AM397,AL396)</f>
        <v>0.02</v>
      </c>
      <c r="AN396" s="23">
        <f t="shared" ref="AN396" si="3634">IF(AN397&lt;&gt;"",AN397,AM396)</f>
        <v>0.02</v>
      </c>
      <c r="AO396" s="23">
        <f t="shared" ref="AO396" si="3635">IF(AO397&lt;&gt;"",AO397,AN396)</f>
        <v>0.02</v>
      </c>
      <c r="AP396" s="23">
        <f t="shared" ref="AP396" si="3636">IF(AP397&lt;&gt;"",AP397,AO396)</f>
        <v>0.02</v>
      </c>
    </row>
    <row r="397" spans="1:42" x14ac:dyDescent="0.25">
      <c r="A397" s="24" t="s">
        <v>50</v>
      </c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</row>
    <row r="399" spans="1:42" x14ac:dyDescent="0.25">
      <c r="A399" s="22" t="s">
        <v>42</v>
      </c>
      <c r="C399" s="25">
        <f>IF(C400&lt;&gt;"",C400,'Inputs &amp; Dashboard'!C26+(12*C393)-C382)</f>
        <v>5568</v>
      </c>
      <c r="D399" s="25">
        <f t="shared" ref="D399:AP399" si="3637">IF(D400&lt;&gt;"",D400,(C399*(1+D396))+(12*D393)-D382)</f>
        <v>11414.4</v>
      </c>
      <c r="E399" s="25">
        <f t="shared" si="3637"/>
        <v>17549.779200000001</v>
      </c>
      <c r="F399" s="25">
        <f t="shared" si="3637"/>
        <v>23985.078720000001</v>
      </c>
      <c r="G399" s="25">
        <f t="shared" si="3637"/>
        <v>30731.613348480005</v>
      </c>
      <c r="H399" s="25">
        <f t="shared" si="3637"/>
        <v>29106.528103902005</v>
      </c>
      <c r="I399" s="25">
        <f t="shared" si="3637"/>
        <v>36337.141853053516</v>
      </c>
      <c r="J399" s="25">
        <f t="shared" si="3637"/>
        <v>41452.074641950523</v>
      </c>
      <c r="K399" s="25">
        <f t="shared" si="3637"/>
        <v>49334.491947955779</v>
      </c>
      <c r="L399" s="25">
        <f t="shared" si="3637"/>
        <v>57586.158874476132</v>
      </c>
      <c r="M399" s="25">
        <f t="shared" si="3637"/>
        <v>35310.731727238934</v>
      </c>
      <c r="N399" s="25">
        <f t="shared" si="3637"/>
        <v>43724.360553977429</v>
      </c>
      <c r="O399" s="25">
        <f t="shared" si="3637"/>
        <v>45408.679948785611</v>
      </c>
      <c r="P399" s="25">
        <f t="shared" si="3637"/>
        <v>54493.649264259642</v>
      </c>
      <c r="Q399" s="25">
        <f t="shared" si="3637"/>
        <v>60980.442387827876</v>
      </c>
      <c r="R399" s="25">
        <f t="shared" si="3637"/>
        <v>27251.726146396075</v>
      </c>
      <c r="S399" s="25">
        <f t="shared" si="3637"/>
        <v>36731.76612222605</v>
      </c>
      <c r="T399" s="25">
        <f t="shared" si="3637"/>
        <v>46669.457061159686</v>
      </c>
      <c r="U399" s="25">
        <f t="shared" si="3637"/>
        <v>57081.993487366672</v>
      </c>
      <c r="V399" s="25">
        <f t="shared" si="3637"/>
        <v>67987.155060647317</v>
      </c>
      <c r="W399" s="25">
        <f t="shared" si="3637"/>
        <v>11674.15421639652</v>
      </c>
      <c r="X399" s="25">
        <f t="shared" si="3637"/>
        <v>18545.168332583937</v>
      </c>
      <c r="Y399" s="25">
        <f t="shared" si="3637"/>
        <v>29584.935479772452</v>
      </c>
      <c r="Z399" s="25">
        <f t="shared" si="3637"/>
        <v>41165.563883320843</v>
      </c>
      <c r="AA399" s="25">
        <f t="shared" si="3637"/>
        <v>43143.50221345677</v>
      </c>
      <c r="AB399" s="25">
        <f t="shared" si="3637"/>
        <v>39961.193297633959</v>
      </c>
      <c r="AC399" s="25">
        <f t="shared" si="3637"/>
        <v>52768.317341270755</v>
      </c>
      <c r="AD399" s="25">
        <f t="shared" si="3637"/>
        <v>66191.820871110816</v>
      </c>
      <c r="AE399" s="25">
        <f t="shared" si="3637"/>
        <v>75678.983235563588</v>
      </c>
      <c r="AF399" s="25">
        <f t="shared" si="3637"/>
        <v>90313.919637735089</v>
      </c>
      <c r="AG399" s="25">
        <f t="shared" si="3637"/>
        <v>49.277973323507467</v>
      </c>
      <c r="AH399" s="25">
        <f t="shared" si="3637"/>
        <v>13970.710895561539</v>
      </c>
      <c r="AI399" s="25">
        <f t="shared" si="3637"/>
        <v>28588.185897127478</v>
      </c>
      <c r="AJ399" s="25">
        <f t="shared" si="3637"/>
        <v>43928.152222234377</v>
      </c>
      <c r="AK399" s="25">
        <f t="shared" si="3637"/>
        <v>60017.963952058344</v>
      </c>
      <c r="AL399" s="25">
        <f t="shared" si="3637"/>
        <v>50154.216060510662</v>
      </c>
      <c r="AM399" s="25">
        <f t="shared" si="3637"/>
        <v>52803.522472026387</v>
      </c>
      <c r="AN399" s="25">
        <f t="shared" si="3637"/>
        <v>70481.335063695355</v>
      </c>
      <c r="AO399" s="25">
        <f t="shared" si="3637"/>
        <v>89011.356171464577</v>
      </c>
      <c r="AP399" s="25">
        <f t="shared" si="3637"/>
        <v>108425.58953358405</v>
      </c>
    </row>
    <row r="400" spans="1:42" x14ac:dyDescent="0.25">
      <c r="A400" s="24" t="s">
        <v>43</v>
      </c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</row>
    <row r="402" spans="1:42" x14ac:dyDescent="0.25">
      <c r="A402" s="22" t="s">
        <v>44</v>
      </c>
      <c r="C402" s="25" t="str">
        <f>IF(C403&lt;&gt;"",C403,IF(C399&lt;0,C399*-1,""))</f>
        <v/>
      </c>
      <c r="D402" s="25" t="str">
        <f t="shared" ref="D402:AP402" si="3638">IF(D403&lt;&gt;"",D403,IF(D399&lt;0,D399*-1,""))</f>
        <v/>
      </c>
      <c r="E402" s="25" t="str">
        <f t="shared" si="3638"/>
        <v/>
      </c>
      <c r="F402" s="25" t="str">
        <f t="shared" si="3638"/>
        <v/>
      </c>
      <c r="G402" s="25" t="str">
        <f t="shared" si="3638"/>
        <v/>
      </c>
      <c r="H402" s="25" t="str">
        <f t="shared" si="3638"/>
        <v/>
      </c>
      <c r="I402" s="25" t="str">
        <f t="shared" si="3638"/>
        <v/>
      </c>
      <c r="J402" s="25" t="str">
        <f t="shared" si="3638"/>
        <v/>
      </c>
      <c r="K402" s="25" t="str">
        <f t="shared" si="3638"/>
        <v/>
      </c>
      <c r="L402" s="25" t="str">
        <f t="shared" si="3638"/>
        <v/>
      </c>
      <c r="M402" s="25" t="str">
        <f t="shared" si="3638"/>
        <v/>
      </c>
      <c r="N402" s="25" t="str">
        <f t="shared" si="3638"/>
        <v/>
      </c>
      <c r="O402" s="25" t="str">
        <f t="shared" si="3638"/>
        <v/>
      </c>
      <c r="P402" s="25" t="str">
        <f t="shared" si="3638"/>
        <v/>
      </c>
      <c r="Q402" s="25" t="str">
        <f t="shared" si="3638"/>
        <v/>
      </c>
      <c r="R402" s="25" t="str">
        <f t="shared" si="3638"/>
        <v/>
      </c>
      <c r="S402" s="25" t="str">
        <f t="shared" si="3638"/>
        <v/>
      </c>
      <c r="T402" s="25" t="str">
        <f t="shared" si="3638"/>
        <v/>
      </c>
      <c r="U402" s="25" t="str">
        <f t="shared" si="3638"/>
        <v/>
      </c>
      <c r="V402" s="25" t="str">
        <f t="shared" si="3638"/>
        <v/>
      </c>
      <c r="W402" s="25" t="str">
        <f t="shared" si="3638"/>
        <v/>
      </c>
      <c r="X402" s="25" t="str">
        <f t="shared" si="3638"/>
        <v/>
      </c>
      <c r="Y402" s="25" t="str">
        <f t="shared" si="3638"/>
        <v/>
      </c>
      <c r="Z402" s="25" t="str">
        <f t="shared" si="3638"/>
        <v/>
      </c>
      <c r="AA402" s="25" t="str">
        <f t="shared" si="3638"/>
        <v/>
      </c>
      <c r="AB402" s="25" t="str">
        <f t="shared" si="3638"/>
        <v/>
      </c>
      <c r="AC402" s="25" t="str">
        <f t="shared" si="3638"/>
        <v/>
      </c>
      <c r="AD402" s="25" t="str">
        <f t="shared" si="3638"/>
        <v/>
      </c>
      <c r="AE402" s="25" t="str">
        <f t="shared" si="3638"/>
        <v/>
      </c>
      <c r="AF402" s="25" t="str">
        <f t="shared" si="3638"/>
        <v/>
      </c>
      <c r="AG402" s="25" t="str">
        <f t="shared" si="3638"/>
        <v/>
      </c>
      <c r="AH402" s="25" t="str">
        <f t="shared" si="3638"/>
        <v/>
      </c>
      <c r="AI402" s="25" t="str">
        <f t="shared" si="3638"/>
        <v/>
      </c>
      <c r="AJ402" s="25" t="str">
        <f t="shared" si="3638"/>
        <v/>
      </c>
      <c r="AK402" s="25" t="str">
        <f t="shared" si="3638"/>
        <v/>
      </c>
      <c r="AL402" s="25" t="str">
        <f t="shared" si="3638"/>
        <v/>
      </c>
      <c r="AM402" s="25" t="str">
        <f t="shared" si="3638"/>
        <v/>
      </c>
      <c r="AN402" s="25" t="str">
        <f t="shared" si="3638"/>
        <v/>
      </c>
      <c r="AO402" s="25" t="str">
        <f t="shared" si="3638"/>
        <v/>
      </c>
      <c r="AP402" s="25" t="str">
        <f t="shared" si="3638"/>
        <v/>
      </c>
    </row>
    <row r="403" spans="1:42" x14ac:dyDescent="0.25">
      <c r="A403" s="24" t="s">
        <v>45</v>
      </c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</row>
    <row r="405" spans="1:42" ht="18" thickBot="1" x14ac:dyDescent="0.35">
      <c r="A405" s="21" t="s">
        <v>36</v>
      </c>
      <c r="B405" s="4" t="s">
        <v>35</v>
      </c>
    </row>
    <row r="406" spans="1:42" ht="15.75" thickTop="1" x14ac:dyDescent="0.25">
      <c r="A406" s="22" t="s">
        <v>46</v>
      </c>
      <c r="B406" s="2" t="e">
        <f>INDEX(C389:AP389,MATCH(MAX(C402:AP402),C402:AP402,0))</f>
        <v>#N/A</v>
      </c>
    </row>
    <row r="407" spans="1:42" x14ac:dyDescent="0.25">
      <c r="A407" s="22" t="s">
        <v>56</v>
      </c>
      <c r="B407" s="28">
        <f>MAX(C402:AP402)</f>
        <v>0</v>
      </c>
    </row>
  </sheetData>
  <sheetProtection algorithmName="SHA-512" hashValue="1/02BNY5LKCgk5FSmhsDSEhh7SLEEcBEbq6Ffw6VNOYC/7QZXP+FH7RzadHMtkufRWxhiH2TXnFADeo9MoPqjw==" saltValue="82d/eggZhqhydLvx4ru0sg==" spinCount="100000" sheet="1" objects="1" scenarios="1" selectLockedCells="1"/>
  <conditionalFormatting sqref="C14:AP14">
    <cfRule type="cellIs" dxfId="19" priority="20" operator="equal">
      <formula>TRUE</formula>
    </cfRule>
  </conditionalFormatting>
  <conditionalFormatting sqref="C33:AP33">
    <cfRule type="cellIs" dxfId="18" priority="21" operator="equal">
      <formula>TRUE</formula>
    </cfRule>
  </conditionalFormatting>
  <conditionalFormatting sqref="C52:AP52">
    <cfRule type="cellIs" dxfId="17" priority="19" operator="equal">
      <formula>TRUE</formula>
    </cfRule>
  </conditionalFormatting>
  <conditionalFormatting sqref="C71:AP71">
    <cfRule type="cellIs" dxfId="16" priority="18" operator="equal">
      <formula>TRUE</formula>
    </cfRule>
  </conditionalFormatting>
  <conditionalFormatting sqref="C90:AP90">
    <cfRule type="cellIs" dxfId="15" priority="17" operator="equal">
      <formula>TRUE</formula>
    </cfRule>
  </conditionalFormatting>
  <conditionalFormatting sqref="C109:AP109">
    <cfRule type="cellIs" dxfId="14" priority="16" operator="equal">
      <formula>TRUE</formula>
    </cfRule>
  </conditionalFormatting>
  <conditionalFormatting sqref="C128:AP128">
    <cfRule type="cellIs" dxfId="13" priority="15" operator="equal">
      <formula>TRUE</formula>
    </cfRule>
  </conditionalFormatting>
  <conditionalFormatting sqref="C147:AP147">
    <cfRule type="cellIs" dxfId="12" priority="14" operator="equal">
      <formula>TRUE</formula>
    </cfRule>
  </conditionalFormatting>
  <conditionalFormatting sqref="C204:AP204">
    <cfRule type="cellIs" dxfId="11" priority="12" operator="equal">
      <formula>TRUE</formula>
    </cfRule>
  </conditionalFormatting>
  <conditionalFormatting sqref="C223:AP223">
    <cfRule type="cellIs" dxfId="10" priority="11" operator="equal">
      <formula>TRUE</formula>
    </cfRule>
  </conditionalFormatting>
  <conditionalFormatting sqref="C242:AP242">
    <cfRule type="cellIs" dxfId="9" priority="10" operator="equal">
      <formula>TRUE</formula>
    </cfRule>
  </conditionalFormatting>
  <conditionalFormatting sqref="C261:AP261">
    <cfRule type="cellIs" dxfId="8" priority="9" operator="equal">
      <formula>TRUE</formula>
    </cfRule>
  </conditionalFormatting>
  <conditionalFormatting sqref="C280:AP280">
    <cfRule type="cellIs" dxfId="7" priority="8" operator="equal">
      <formula>TRUE</formula>
    </cfRule>
  </conditionalFormatting>
  <conditionalFormatting sqref="C299:AP299">
    <cfRule type="cellIs" dxfId="6" priority="7" operator="equal">
      <formula>TRUE</formula>
    </cfRule>
  </conditionalFormatting>
  <conditionalFormatting sqref="C318:AP318">
    <cfRule type="cellIs" dxfId="5" priority="6" operator="equal">
      <formula>TRUE</formula>
    </cfRule>
  </conditionalFormatting>
  <conditionalFormatting sqref="C337:AP337">
    <cfRule type="cellIs" dxfId="4" priority="5" operator="equal">
      <formula>TRUE</formula>
    </cfRule>
  </conditionalFormatting>
  <conditionalFormatting sqref="C356:AP356">
    <cfRule type="cellIs" dxfId="3" priority="4" operator="equal">
      <formula>TRUE</formula>
    </cfRule>
  </conditionalFormatting>
  <conditionalFormatting sqref="C375:AP375">
    <cfRule type="cellIs" dxfId="2" priority="3" operator="equal">
      <formula>TRUE</formula>
    </cfRule>
  </conditionalFormatting>
  <conditionalFormatting sqref="C166:AP166">
    <cfRule type="cellIs" dxfId="1" priority="2" operator="equal">
      <formula>TRUE</formula>
    </cfRule>
  </conditionalFormatting>
  <conditionalFormatting sqref="C185:AP185">
    <cfRule type="cellIs" dxfId="0" priority="1" operator="equal">
      <formula>TRUE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displayHidden="1" xr2:uid="{45EA9A5B-26D6-42F1-9438-BD0E18897C5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Overrides!C173:AP173</xm:f>
              <xm:sqref>B173</xm:sqref>
            </x14:sparkline>
          </x14:sparklines>
        </x14:sparklineGroup>
        <x14:sparklineGroup displayEmptyCellsAs="gap" xr2:uid="{2E66EF5F-D9D0-4E43-9E3E-02F3049F8F3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Overrides!C175:AP175</xm:f>
              <xm:sqref>B175</xm:sqref>
            </x14:sparkline>
          </x14:sparklines>
        </x14:sparklineGroup>
        <x14:sparklineGroup displayEmptyCellsAs="gap" displayHidden="1" xr2:uid="{D14F8D29-FE63-4B2E-ACD4-0896E806C54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Overrides!C177:AP177</xm:f>
              <xm:sqref>B177</xm:sqref>
            </x14:sparkline>
          </x14:sparklines>
        </x14:sparklineGroup>
        <x14:sparklineGroup displayEmptyCellsAs="gap" displayHidden="1" xr2:uid="{3046782E-5DBF-4818-A856-FF30565889B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Overrides!C176:AP176</xm:f>
              <xm:sqref>B176</xm:sqref>
            </x14:sparkline>
          </x14:sparklines>
        </x14:sparklineGroup>
        <x14:sparklineGroup displayEmptyCellsAs="gap" displayHidden="1" xr2:uid="{A05498EB-8FAA-4DB7-977B-4C005C5E8BB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Overrides!C174:AP174</xm:f>
              <xm:sqref>B174</xm:sqref>
            </x14:sparkline>
          </x14:sparklines>
        </x14:sparklineGroup>
        <x14:sparklineGroup displayEmptyCellsAs="gap" displayHidden="1" xr2:uid="{B7478044-FEB4-4D35-86D9-D13D40F0210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Overrides!C179:AP179</xm:f>
              <xm:sqref>B179</xm:sqref>
            </x14:sparkline>
          </x14:sparklines>
        </x14:sparklineGroup>
        <x14:sparklineGroup displayEmptyCellsAs="gap" displayHidden="1" xr2:uid="{4428FC53-F5CF-419D-84B7-4B0337CA04B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Overrides!C180:AP180</xm:f>
              <xm:sqref>B180</xm:sqref>
            </x14:sparkline>
          </x14:sparklines>
        </x14:sparklineGroup>
        <x14:sparklineGroup displayEmptyCellsAs="gap" displayHidden="1" xr2:uid="{EED92545-2611-463B-947B-2F1CF20439A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Overrides!C183:AP183</xm:f>
              <xm:sqref>B183</xm:sqref>
            </x14:sparkline>
          </x14:sparklines>
        </x14:sparklineGroup>
        <x14:sparklineGroup displayEmptyCellsAs="gap" displayHidden="1" xr2:uid="{63383B35-5DB8-4F26-97DC-8DFE1148B57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Overrides!C182:AP182</xm:f>
              <xm:sqref>B182</xm:sqref>
            </x14:sparkline>
          </x14:sparklines>
        </x14:sparklineGroup>
        <x14:sparklineGroup displayEmptyCellsAs="gap" displayHidden="1" xr2:uid="{78361138-D1DA-4155-97A4-86EF2128AB3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Overrides!C189:AP189</xm:f>
              <xm:sqref>B189</xm:sqref>
            </x14:sparkline>
          </x14:sparklines>
        </x14:sparklineGroup>
        <x14:sparklineGroup displayEmptyCellsAs="gap" displayHidden="1" xr2:uid="{6949DA01-4C5D-4458-9A0F-F4335301C28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Overrides!C188:AP188</xm:f>
              <xm:sqref>B188</xm:sqref>
            </x14:sparkline>
          </x14:sparklines>
        </x14:sparklineGroup>
        <x14:sparklineGroup displayEmptyCellsAs="gap" displayHidden="1" xr2:uid="{A2EDCDE6-11E7-4D96-8B09-105ADB29760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Overrides!C185:AP185</xm:f>
              <xm:sqref>B185</xm:sqref>
            </x14:sparkline>
          </x14:sparklines>
        </x14:sparklineGroup>
        <x14:sparklineGroup displayEmptyCellsAs="gap" displayHidden="1" xr2:uid="{81F9B1B2-3ABB-4FA5-9F63-27BA5BBCBA1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Overrides!C186:AP186</xm:f>
              <xm:sqref>B186</xm:sqref>
            </x14:sparkline>
          </x14:sparklines>
        </x14:sparklineGroup>
        <x14:sparklineGroup displayEmptyCellsAs="gap" displayHidden="1" xr2:uid="{AA8B857D-390D-4A8F-B96C-C8CAAD53930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Overrides!C2:AP2</xm:f>
              <xm:sqref>B2</xm:sqref>
            </x14:sparkline>
          </x14:sparklines>
        </x14:sparklineGroup>
        <x14:sparklineGroup displayEmptyCellsAs="gap" xr2:uid="{12F9B616-001B-4057-8271-0B18EB213E4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Overrides!C4:AP4</xm:f>
              <xm:sqref>B4</xm:sqref>
            </x14:sparkline>
          </x14:sparklines>
        </x14:sparklineGroup>
        <x14:sparklineGroup displayEmptyCellsAs="gap" displayHidden="1" xr2:uid="{30A9EB75-FACA-459B-A068-68FA869DABD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Overrides!C5:AP5</xm:f>
              <xm:sqref>B5</xm:sqref>
            </x14:sparkline>
          </x14:sparklines>
        </x14:sparklineGroup>
        <x14:sparklineGroup displayEmptyCellsAs="gap" displayHidden="1" xr2:uid="{43CAF560-3B37-4C34-BE60-969E073D5E0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Overrides!C6:AP6</xm:f>
              <xm:sqref>B6</xm:sqref>
            </x14:sparkline>
          </x14:sparklines>
        </x14:sparklineGroup>
        <x14:sparklineGroup displayEmptyCellsAs="gap" displayHidden="1" xr2:uid="{73F31E40-32C8-4053-B7C9-BF67BD29619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Overrides!C3:AP3</xm:f>
              <xm:sqref>B3</xm:sqref>
            </x14:sparkline>
          </x14:sparklines>
        </x14:sparklineGroup>
        <x14:sparklineGroup displayEmptyCellsAs="gap" displayHidden="1" xr2:uid="{1F6D797D-AFA8-455F-B19F-BD4A6F2EAEE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Overrides!C8:AP8</xm:f>
              <xm:sqref>B8</xm:sqref>
            </x14:sparkline>
          </x14:sparklines>
        </x14:sparklineGroup>
        <x14:sparklineGroup displayEmptyCellsAs="gap" displayHidden="1" xr2:uid="{9D2BD571-41A8-42AF-AECF-7F8F1CA9E62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Overrides!C9:AP9</xm:f>
              <xm:sqref>B9</xm:sqref>
            </x14:sparkline>
          </x14:sparklines>
        </x14:sparklineGroup>
        <x14:sparklineGroup displayEmptyCellsAs="gap" displayHidden="1" xr2:uid="{8D50F214-FD13-4675-ADDC-17339E89573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Overrides!C12:AP12</xm:f>
              <xm:sqref>B12</xm:sqref>
            </x14:sparkline>
          </x14:sparklines>
        </x14:sparklineGroup>
        <x14:sparklineGroup displayEmptyCellsAs="gap" displayHidden="1" xr2:uid="{627F4CD3-EC27-42D0-9926-92CF521B85E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Overrides!C11:AP11</xm:f>
              <xm:sqref>B11</xm:sqref>
            </x14:sparkline>
          </x14:sparklines>
        </x14:sparklineGroup>
        <x14:sparklineGroup displayEmptyCellsAs="gap" displayHidden="1" xr2:uid="{1456EABF-6508-4B8C-B8B6-F5F7CCD5C0D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Overrides!C18:AP18</xm:f>
              <xm:sqref>B18</xm:sqref>
            </x14:sparkline>
          </x14:sparklines>
        </x14:sparklineGroup>
        <x14:sparklineGroup displayEmptyCellsAs="gap" displayHidden="1" xr2:uid="{3495CB12-72AF-4393-B939-6E7ED417DF2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Overrides!C17:AP17</xm:f>
              <xm:sqref>B17</xm:sqref>
            </x14:sparkline>
          </x14:sparklines>
        </x14:sparklineGroup>
        <x14:sparklineGroup displayEmptyCellsAs="gap" displayHidden="1" xr2:uid="{1A2DE865-58F1-4BD8-BD46-6CC36AF4B88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Overrides!C14:AP14</xm:f>
              <xm:sqref>B14</xm:sqref>
            </x14:sparkline>
          </x14:sparklines>
        </x14:sparklineGroup>
        <x14:sparklineGroup displayEmptyCellsAs="gap" displayHidden="1" xr2:uid="{9957292B-3C3A-402D-91A3-31EF270740C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Overrides!C15:AP15</xm:f>
              <xm:sqref>B15</xm:sqref>
            </x14:sparkline>
          </x14:sparklines>
        </x14:sparklineGroup>
        <x14:sparklineGroup displayEmptyCellsAs="gap" displayHidden="1" xr2:uid="{DEBF27B1-AB29-485D-B3A3-6C784BC13C0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Overrides!C34:AP34</xm:f>
              <xm:sqref>B34</xm:sqref>
            </x14:sparkline>
          </x14:sparklines>
        </x14:sparklineGroup>
        <x14:sparklineGroup displayEmptyCellsAs="gap" displayHidden="1" xr2:uid="{CE06C31C-E715-4643-A8CE-69F1389EB2B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Overrides!C33:AP33</xm:f>
              <xm:sqref>B33</xm:sqref>
            </x14:sparkline>
          </x14:sparklines>
        </x14:sparklineGroup>
        <x14:sparklineGroup displayEmptyCellsAs="gap" displayHidden="1" xr2:uid="{BA80C5CA-3BD3-4507-B6C5-8D084624948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Overrides!C36:AP36</xm:f>
              <xm:sqref>B36</xm:sqref>
            </x14:sparkline>
          </x14:sparklines>
        </x14:sparklineGroup>
        <x14:sparklineGroup displayEmptyCellsAs="gap" displayHidden="1" xr2:uid="{971C4905-52A0-4FFB-81C4-E37A8A7B2B0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Overrides!C37:AP37</xm:f>
              <xm:sqref>B37</xm:sqref>
            </x14:sparkline>
          </x14:sparklines>
        </x14:sparklineGroup>
        <x14:sparklineGroup displayEmptyCellsAs="gap" displayHidden="1" xr2:uid="{CDE5ED53-6BA4-4AE5-93FF-911C2FABF82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Overrides!C30:AP30</xm:f>
              <xm:sqref>B30</xm:sqref>
            </x14:sparkline>
          </x14:sparklines>
        </x14:sparklineGroup>
        <x14:sparklineGroup displayEmptyCellsAs="gap" displayHidden="1" xr2:uid="{FB4928F7-96E9-466B-A524-D9E1ABA1AE5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Overrides!C31:AP31</xm:f>
              <xm:sqref>B31</xm:sqref>
            </x14:sparkline>
          </x14:sparklines>
        </x14:sparklineGroup>
        <x14:sparklineGroup displayEmptyCellsAs="gap" displayHidden="1" xr2:uid="{2D7DCB6F-79A2-4253-BF0D-4B357059B5E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Overrides!C28:AP28</xm:f>
              <xm:sqref>B28</xm:sqref>
            </x14:sparkline>
          </x14:sparklines>
        </x14:sparklineGroup>
        <x14:sparklineGroup displayEmptyCellsAs="gap" displayHidden="1" xr2:uid="{95B42A54-C0A3-4CEF-8037-EDEFCF5E2F1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Overrides!C27:AP27</xm:f>
              <xm:sqref>B27</xm:sqref>
            </x14:sparkline>
          </x14:sparklines>
        </x14:sparklineGroup>
        <x14:sparklineGroup displayEmptyCellsAs="gap" displayHidden="1" xr2:uid="{39C20F4A-61C8-45EB-8962-3617D63569C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Overrides!C22:AP22</xm:f>
              <xm:sqref>B22</xm:sqref>
            </x14:sparkline>
          </x14:sparklines>
        </x14:sparklineGroup>
        <x14:sparklineGroup displayEmptyCellsAs="gap" displayHidden="1" xr2:uid="{004B1EB3-3AB0-4AAE-9292-53451D0A05A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Overrides!C24:AP24</xm:f>
              <xm:sqref>B24</xm:sqref>
            </x14:sparkline>
          </x14:sparklines>
        </x14:sparklineGroup>
        <x14:sparklineGroup displayEmptyCellsAs="gap" displayHidden="1" xr2:uid="{345A38EF-D9CB-4101-B826-78050E1EC4B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Overrides!C25:AP25</xm:f>
              <xm:sqref>B25</xm:sqref>
            </x14:sparkline>
          </x14:sparklines>
        </x14:sparklineGroup>
        <x14:sparklineGroup displayEmptyCellsAs="gap" xr2:uid="{93E775E7-2B6B-4825-948C-56D827118E1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Overrides!C23:AP23</xm:f>
              <xm:sqref>B23</xm:sqref>
            </x14:sparkline>
          </x14:sparklines>
        </x14:sparklineGroup>
        <x14:sparklineGroup displayEmptyCellsAs="gap" displayHidden="1" xr2:uid="{0C3D4796-55E6-443B-95B9-DC3A9D89862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Overrides!C21:AP21</xm:f>
              <xm:sqref>B21</xm:sqref>
            </x14:sparkline>
          </x14:sparklines>
        </x14:sparklineGroup>
        <x14:sparklineGroup displayEmptyCellsAs="gap" displayHidden="1" xr2:uid="{828CAA09-CE81-48FD-A668-D3FB9279B61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Overrides!C40:AP40</xm:f>
              <xm:sqref>B40</xm:sqref>
            </x14:sparkline>
          </x14:sparklines>
        </x14:sparklineGroup>
        <x14:sparklineGroup displayEmptyCellsAs="gap" xr2:uid="{47F57AB4-185C-49A2-81C5-E371CA43417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Overrides!C42:AP42</xm:f>
              <xm:sqref>B42</xm:sqref>
            </x14:sparkline>
          </x14:sparklines>
        </x14:sparklineGroup>
        <x14:sparklineGroup displayEmptyCellsAs="gap" displayHidden="1" xr2:uid="{B683317B-1E31-4AA6-BF09-51ED066DB45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Overrides!C44:AP44</xm:f>
              <xm:sqref>B44</xm:sqref>
            </x14:sparkline>
          </x14:sparklines>
        </x14:sparklineGroup>
        <x14:sparklineGroup displayEmptyCellsAs="gap" displayHidden="1" xr2:uid="{928C8956-E8A1-4774-B6B4-7222EEB7F27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Overrides!C43:AP43</xm:f>
              <xm:sqref>B43</xm:sqref>
            </x14:sparkline>
          </x14:sparklines>
        </x14:sparklineGroup>
        <x14:sparklineGroup displayEmptyCellsAs="gap" displayHidden="1" xr2:uid="{7CDE7A39-2F2F-46B5-B9AA-37824413BE7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Overrides!C41:AP41</xm:f>
              <xm:sqref>B41</xm:sqref>
            </x14:sparkline>
          </x14:sparklines>
        </x14:sparklineGroup>
        <x14:sparklineGroup displayEmptyCellsAs="gap" displayHidden="1" xr2:uid="{75264486-C8F2-4151-AC9B-84D47CAA199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Overrides!C46:AP46</xm:f>
              <xm:sqref>B46</xm:sqref>
            </x14:sparkline>
          </x14:sparklines>
        </x14:sparklineGroup>
        <x14:sparklineGroup displayEmptyCellsAs="gap" displayHidden="1" xr2:uid="{81B4CF35-847F-4C99-B165-EAAEB976965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Overrides!C47:AP47</xm:f>
              <xm:sqref>B47</xm:sqref>
            </x14:sparkline>
          </x14:sparklines>
        </x14:sparklineGroup>
        <x14:sparklineGroup displayEmptyCellsAs="gap" displayHidden="1" xr2:uid="{55E8CD8A-F1D6-4E12-9C07-21B913531A5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Overrides!C50:AP50</xm:f>
              <xm:sqref>B50</xm:sqref>
            </x14:sparkline>
          </x14:sparklines>
        </x14:sparklineGroup>
        <x14:sparklineGroup displayEmptyCellsAs="gap" displayHidden="1" xr2:uid="{2DACF96F-9CA7-42A1-936D-E42873B3B81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Overrides!C49:AP49</xm:f>
              <xm:sqref>B49</xm:sqref>
            </x14:sparkline>
          </x14:sparklines>
        </x14:sparklineGroup>
        <x14:sparklineGroup displayEmptyCellsAs="gap" displayHidden="1" xr2:uid="{F5DE14FB-9F01-4764-9C68-0917EDC9DDB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Overrides!C56:AP56</xm:f>
              <xm:sqref>B56</xm:sqref>
            </x14:sparkline>
          </x14:sparklines>
        </x14:sparklineGroup>
        <x14:sparklineGroup displayEmptyCellsAs="gap" displayHidden="1" xr2:uid="{8E6C0286-B2B7-4D20-97E2-BAEC08F1CB8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Overrides!C55:AP55</xm:f>
              <xm:sqref>B55</xm:sqref>
            </x14:sparkline>
          </x14:sparklines>
        </x14:sparklineGroup>
        <x14:sparklineGroup displayEmptyCellsAs="gap" displayHidden="1" xr2:uid="{85A8D945-CF5E-4ECC-9DAD-6612A266CA9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Overrides!C52:AP52</xm:f>
              <xm:sqref>B52</xm:sqref>
            </x14:sparkline>
          </x14:sparklines>
        </x14:sparklineGroup>
        <x14:sparklineGroup displayEmptyCellsAs="gap" displayHidden="1" xr2:uid="{F8BE3794-5014-4D45-9F4C-5CB7C06AFA1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Overrides!C53:AP53</xm:f>
              <xm:sqref>B53</xm:sqref>
            </x14:sparkline>
          </x14:sparklines>
        </x14:sparklineGroup>
        <x14:sparklineGroup displayEmptyCellsAs="gap" displayHidden="1" xr2:uid="{F279B86F-4FC8-4027-B981-36B8834F68F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Overrides!C72:AP72</xm:f>
              <xm:sqref>B72</xm:sqref>
            </x14:sparkline>
          </x14:sparklines>
        </x14:sparklineGroup>
        <x14:sparklineGroup displayEmptyCellsAs="gap" displayHidden="1" xr2:uid="{2EB62A7F-C34F-4FA0-A416-D1F1907623F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Overrides!C71:AP71</xm:f>
              <xm:sqref>B71</xm:sqref>
            </x14:sparkline>
          </x14:sparklines>
        </x14:sparklineGroup>
        <x14:sparklineGroup displayEmptyCellsAs="gap" displayHidden="1" xr2:uid="{235CA4B4-94CE-485F-8591-52F16D996EF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Overrides!C74:AP74</xm:f>
              <xm:sqref>B74</xm:sqref>
            </x14:sparkline>
          </x14:sparklines>
        </x14:sparklineGroup>
        <x14:sparklineGroup displayEmptyCellsAs="gap" displayHidden="1" xr2:uid="{4834FBAA-4F6E-4CCB-A607-77A175DBD58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Overrides!C75:AP75</xm:f>
              <xm:sqref>B75</xm:sqref>
            </x14:sparkline>
          </x14:sparklines>
        </x14:sparklineGroup>
        <x14:sparklineGroup displayEmptyCellsAs="gap" displayHidden="1" xr2:uid="{178A6C4D-E721-46AF-8E7A-3B27DFC77B7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Overrides!C68:AP68</xm:f>
              <xm:sqref>B68</xm:sqref>
            </x14:sparkline>
          </x14:sparklines>
        </x14:sparklineGroup>
        <x14:sparklineGroup displayEmptyCellsAs="gap" displayHidden="1" xr2:uid="{19E58F7A-2EB0-4CED-9191-CAA755D7CF2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Overrides!C69:AP69</xm:f>
              <xm:sqref>B69</xm:sqref>
            </x14:sparkline>
          </x14:sparklines>
        </x14:sparklineGroup>
        <x14:sparklineGroup displayEmptyCellsAs="gap" displayHidden="1" xr2:uid="{B1566B42-FF63-49E0-B968-CA6C58D2452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Overrides!C66:AP66</xm:f>
              <xm:sqref>B66</xm:sqref>
            </x14:sparkline>
          </x14:sparklines>
        </x14:sparklineGroup>
        <x14:sparklineGroup displayEmptyCellsAs="gap" displayHidden="1" xr2:uid="{6BE8E600-2CE1-4222-B927-BDC6DA19B22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Overrides!C65:AP65</xm:f>
              <xm:sqref>B65</xm:sqref>
            </x14:sparkline>
          </x14:sparklines>
        </x14:sparklineGroup>
        <x14:sparklineGroup displayEmptyCellsAs="gap" displayHidden="1" xr2:uid="{E4AE630C-1F0A-40E4-A772-42DC7152FFC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Overrides!C60:AP60</xm:f>
              <xm:sqref>B60</xm:sqref>
            </x14:sparkline>
          </x14:sparklines>
        </x14:sparklineGroup>
        <x14:sparklineGroup displayEmptyCellsAs="gap" displayHidden="1" xr2:uid="{8D3DACAE-4F1F-4FCA-A175-006E7ADD3A7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Overrides!C62:AP62</xm:f>
              <xm:sqref>B62</xm:sqref>
            </x14:sparkline>
          </x14:sparklines>
        </x14:sparklineGroup>
        <x14:sparklineGroup displayEmptyCellsAs="gap" displayHidden="1" xr2:uid="{4B6DF940-B19A-4358-B89C-66811EF9686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Overrides!C63:AP63</xm:f>
              <xm:sqref>B63</xm:sqref>
            </x14:sparkline>
          </x14:sparklines>
        </x14:sparklineGroup>
        <x14:sparklineGroup displayEmptyCellsAs="gap" xr2:uid="{01B4D62D-4E69-4888-8791-9C8466EC3FD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Overrides!C61:AP61</xm:f>
              <xm:sqref>B61</xm:sqref>
            </x14:sparkline>
          </x14:sparklines>
        </x14:sparklineGroup>
        <x14:sparklineGroup displayEmptyCellsAs="gap" displayHidden="1" xr2:uid="{D2D836CC-DFB2-44A1-9942-6B369A2026E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Overrides!C59:AP59</xm:f>
              <xm:sqref>B59</xm:sqref>
            </x14:sparkline>
          </x14:sparklines>
        </x14:sparklineGroup>
        <x14:sparklineGroup displayEmptyCellsAs="gap" displayHidden="1" xr2:uid="{EC4481EE-9F7F-41B8-AEAD-45EC20794E0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Overrides!C78:AP78</xm:f>
              <xm:sqref>B78</xm:sqref>
            </x14:sparkline>
          </x14:sparklines>
        </x14:sparklineGroup>
        <x14:sparklineGroup displayEmptyCellsAs="gap" xr2:uid="{B78FE96E-CA4F-48BC-9556-01B94D44F0D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Overrides!C80:AP80</xm:f>
              <xm:sqref>B80</xm:sqref>
            </x14:sparkline>
          </x14:sparklines>
        </x14:sparklineGroup>
        <x14:sparklineGroup displayEmptyCellsAs="gap" displayHidden="1" xr2:uid="{EEF9C3A1-1E7B-4EBF-94A1-16A926F868E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Overrides!C82:AP82</xm:f>
              <xm:sqref>B82</xm:sqref>
            </x14:sparkline>
          </x14:sparklines>
        </x14:sparklineGroup>
        <x14:sparklineGroup displayEmptyCellsAs="gap" displayHidden="1" xr2:uid="{E3EC9639-7A54-4071-8B66-FA8321139BF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Overrides!C81:AP81</xm:f>
              <xm:sqref>B81</xm:sqref>
            </x14:sparkline>
          </x14:sparklines>
        </x14:sparklineGroup>
        <x14:sparklineGroup displayEmptyCellsAs="gap" displayHidden="1" xr2:uid="{CAEBB285-E386-4873-89D0-6DB67803946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Overrides!C79:AP79</xm:f>
              <xm:sqref>B79</xm:sqref>
            </x14:sparkline>
          </x14:sparklines>
        </x14:sparklineGroup>
        <x14:sparklineGroup displayEmptyCellsAs="gap" displayHidden="1" xr2:uid="{AA893D9C-64D0-461A-84E5-5FC4913757E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Overrides!C84:AP84</xm:f>
              <xm:sqref>B84</xm:sqref>
            </x14:sparkline>
          </x14:sparklines>
        </x14:sparklineGroup>
        <x14:sparklineGroup displayEmptyCellsAs="gap" displayHidden="1" xr2:uid="{A0AE329F-CBD2-4F41-9CB3-9D6CA605EA5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Overrides!C85:AP85</xm:f>
              <xm:sqref>B85</xm:sqref>
            </x14:sparkline>
          </x14:sparklines>
        </x14:sparklineGroup>
        <x14:sparklineGroup displayEmptyCellsAs="gap" displayHidden="1" xr2:uid="{5B41E764-E581-4198-95E3-AC5C5507BBC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Overrides!C88:AP88</xm:f>
              <xm:sqref>B88</xm:sqref>
            </x14:sparkline>
          </x14:sparklines>
        </x14:sparklineGroup>
        <x14:sparklineGroup displayEmptyCellsAs="gap" displayHidden="1" xr2:uid="{0C8A6F77-D4BE-449E-B349-2D927B21EB7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Overrides!C87:AP87</xm:f>
              <xm:sqref>B87</xm:sqref>
            </x14:sparkline>
          </x14:sparklines>
        </x14:sparklineGroup>
        <x14:sparklineGroup displayEmptyCellsAs="gap" displayHidden="1" xr2:uid="{CA402E1B-099A-45D3-AF7D-36ADB2FF98B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Overrides!C94:AP94</xm:f>
              <xm:sqref>B94</xm:sqref>
            </x14:sparkline>
          </x14:sparklines>
        </x14:sparklineGroup>
        <x14:sparklineGroup displayEmptyCellsAs="gap" displayHidden="1" xr2:uid="{C69B29E2-ED18-4129-8AD6-485791F4519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Overrides!C93:AP93</xm:f>
              <xm:sqref>B93</xm:sqref>
            </x14:sparkline>
          </x14:sparklines>
        </x14:sparklineGroup>
        <x14:sparklineGroup displayEmptyCellsAs="gap" displayHidden="1" xr2:uid="{8E5F81BF-F03B-4840-AB36-B5CAA44BC44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Overrides!C90:AP90</xm:f>
              <xm:sqref>B90</xm:sqref>
            </x14:sparkline>
          </x14:sparklines>
        </x14:sparklineGroup>
        <x14:sparklineGroup displayEmptyCellsAs="gap" displayHidden="1" xr2:uid="{C19D4AB8-D682-4B75-B4DE-55BBBE15FE1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Overrides!C91:AP91</xm:f>
              <xm:sqref>B91</xm:sqref>
            </x14:sparkline>
          </x14:sparklines>
        </x14:sparklineGroup>
        <x14:sparklineGroup displayEmptyCellsAs="gap" displayHidden="1" xr2:uid="{3721F91A-B3B8-4FD7-A00B-4C2E4A1C6F9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Overrides!C110:AP110</xm:f>
              <xm:sqref>B110</xm:sqref>
            </x14:sparkline>
          </x14:sparklines>
        </x14:sparklineGroup>
        <x14:sparklineGroup displayEmptyCellsAs="gap" displayHidden="1" xr2:uid="{33240092-E949-4318-9813-78A2E49F6A1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Overrides!C109:AP109</xm:f>
              <xm:sqref>B109</xm:sqref>
            </x14:sparkline>
          </x14:sparklines>
        </x14:sparklineGroup>
        <x14:sparklineGroup displayEmptyCellsAs="gap" displayHidden="1" xr2:uid="{85DFDE06-87F8-4673-B790-95813C05C89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Overrides!C112:AP112</xm:f>
              <xm:sqref>B112</xm:sqref>
            </x14:sparkline>
          </x14:sparklines>
        </x14:sparklineGroup>
        <x14:sparklineGroup displayEmptyCellsAs="gap" displayHidden="1" xr2:uid="{80BF14B3-B5E2-4DEC-BF72-5BF968677B3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Overrides!C113:AP113</xm:f>
              <xm:sqref>B113</xm:sqref>
            </x14:sparkline>
          </x14:sparklines>
        </x14:sparklineGroup>
        <x14:sparklineGroup displayEmptyCellsAs="gap" displayHidden="1" xr2:uid="{271F6C62-C1DF-46A2-BE17-DCBA2211D57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Overrides!C106:AP106</xm:f>
              <xm:sqref>B106</xm:sqref>
            </x14:sparkline>
          </x14:sparklines>
        </x14:sparklineGroup>
        <x14:sparklineGroup displayEmptyCellsAs="gap" displayHidden="1" xr2:uid="{4EFC7A39-F67B-4397-BFEC-F6AC4E330B9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Overrides!C107:AP107</xm:f>
              <xm:sqref>B107</xm:sqref>
            </x14:sparkline>
          </x14:sparklines>
        </x14:sparklineGroup>
        <x14:sparklineGroup displayEmptyCellsAs="gap" displayHidden="1" xr2:uid="{EC6EE80D-871D-4C49-B1F9-ACDC959956D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Overrides!C104:AP104</xm:f>
              <xm:sqref>B104</xm:sqref>
            </x14:sparkline>
          </x14:sparklines>
        </x14:sparklineGroup>
        <x14:sparklineGroup displayEmptyCellsAs="gap" displayHidden="1" xr2:uid="{5149F67A-D531-4CB6-BCBC-3BA1708CBA0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Overrides!C103:AP103</xm:f>
              <xm:sqref>B103</xm:sqref>
            </x14:sparkline>
          </x14:sparklines>
        </x14:sparklineGroup>
        <x14:sparklineGroup displayEmptyCellsAs="gap" displayHidden="1" xr2:uid="{4B368125-2907-41D1-917B-60F2B298370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Overrides!C98:AP98</xm:f>
              <xm:sqref>B98</xm:sqref>
            </x14:sparkline>
          </x14:sparklines>
        </x14:sparklineGroup>
        <x14:sparklineGroup displayEmptyCellsAs="gap" displayHidden="1" xr2:uid="{94169C8A-ADA5-4E9B-B85B-43536D1A652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Overrides!C100:AP100</xm:f>
              <xm:sqref>B100</xm:sqref>
            </x14:sparkline>
          </x14:sparklines>
        </x14:sparklineGroup>
        <x14:sparklineGroup displayEmptyCellsAs="gap" displayHidden="1" xr2:uid="{2D9909D1-661E-4CCB-BB8C-1C6E4E6C7BF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Overrides!C101:AP101</xm:f>
              <xm:sqref>B101</xm:sqref>
            </x14:sparkline>
          </x14:sparklines>
        </x14:sparklineGroup>
        <x14:sparklineGroup displayEmptyCellsAs="gap" xr2:uid="{E1C7AF25-162F-4F44-8054-F7A765ABC8C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Overrides!C99:AP99</xm:f>
              <xm:sqref>B99</xm:sqref>
            </x14:sparkline>
          </x14:sparklines>
        </x14:sparklineGroup>
        <x14:sparklineGroup displayEmptyCellsAs="gap" displayHidden="1" xr2:uid="{F8857126-CD8C-4C0C-B970-40F8C2D8294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Overrides!C97:AP97</xm:f>
              <xm:sqref>B97</xm:sqref>
            </x14:sparkline>
          </x14:sparklines>
        </x14:sparklineGroup>
        <x14:sparklineGroup displayEmptyCellsAs="gap" displayHidden="1" xr2:uid="{DE1EC0FC-7878-425E-BCEE-2E560166D39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Overrides!C116:AP116</xm:f>
              <xm:sqref>B116</xm:sqref>
            </x14:sparkline>
          </x14:sparklines>
        </x14:sparklineGroup>
        <x14:sparklineGroup displayEmptyCellsAs="gap" xr2:uid="{991983CB-61D3-407C-B31D-C4576329FFA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Overrides!C118:AP118</xm:f>
              <xm:sqref>B118</xm:sqref>
            </x14:sparkline>
          </x14:sparklines>
        </x14:sparklineGroup>
        <x14:sparklineGroup displayEmptyCellsAs="gap" displayHidden="1" xr2:uid="{3181CF38-ECED-4931-93B0-8B825B3DD8E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Overrides!C120:AP120</xm:f>
              <xm:sqref>B120</xm:sqref>
            </x14:sparkline>
          </x14:sparklines>
        </x14:sparklineGroup>
        <x14:sparklineGroup displayEmptyCellsAs="gap" displayHidden="1" xr2:uid="{369A67F1-0AE1-4770-8FD0-D41A3E6DEC0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Overrides!C119:AP119</xm:f>
              <xm:sqref>B119</xm:sqref>
            </x14:sparkline>
          </x14:sparklines>
        </x14:sparklineGroup>
        <x14:sparklineGroup displayEmptyCellsAs="gap" displayHidden="1" xr2:uid="{A8AE7A02-1041-4907-B958-F7E75C3FBE1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Overrides!C117:AP117</xm:f>
              <xm:sqref>B117</xm:sqref>
            </x14:sparkline>
          </x14:sparklines>
        </x14:sparklineGroup>
        <x14:sparklineGroup displayEmptyCellsAs="gap" displayHidden="1" xr2:uid="{973AD52A-D046-40B9-AB66-082AE501FE2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Overrides!C122:AP122</xm:f>
              <xm:sqref>B122</xm:sqref>
            </x14:sparkline>
          </x14:sparklines>
        </x14:sparklineGroup>
        <x14:sparklineGroup displayEmptyCellsAs="gap" displayHidden="1" xr2:uid="{F03B7600-E67E-4570-9836-C59D54E5237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Overrides!C123:AP123</xm:f>
              <xm:sqref>B123</xm:sqref>
            </x14:sparkline>
          </x14:sparklines>
        </x14:sparklineGroup>
        <x14:sparklineGroup displayEmptyCellsAs="gap" displayHidden="1" xr2:uid="{7B25090E-BAC9-4FD1-86C0-8612DFFFE13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Overrides!C126:AP126</xm:f>
              <xm:sqref>B126</xm:sqref>
            </x14:sparkline>
          </x14:sparklines>
        </x14:sparklineGroup>
        <x14:sparklineGroup displayEmptyCellsAs="gap" displayHidden="1" xr2:uid="{FD76B7B2-25FD-4341-BA0B-741B1603263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Overrides!C125:AP125</xm:f>
              <xm:sqref>B125</xm:sqref>
            </x14:sparkline>
          </x14:sparklines>
        </x14:sparklineGroup>
        <x14:sparklineGroup displayEmptyCellsAs="gap" displayHidden="1" xr2:uid="{8A39368B-864D-42B1-8ADC-DC1281B1D28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Overrides!C132:AP132</xm:f>
              <xm:sqref>B132</xm:sqref>
            </x14:sparkline>
          </x14:sparklines>
        </x14:sparklineGroup>
        <x14:sparklineGroup displayEmptyCellsAs="gap" displayHidden="1" xr2:uid="{FAE0652C-FD0D-47CE-B934-AAA5DA14D8F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Overrides!C131:AP131</xm:f>
              <xm:sqref>B131</xm:sqref>
            </x14:sparkline>
          </x14:sparklines>
        </x14:sparklineGroup>
        <x14:sparklineGroup displayEmptyCellsAs="gap" displayHidden="1" xr2:uid="{A0DF2C35-9D21-4F26-A6E1-A01D139416A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Overrides!C128:AP128</xm:f>
              <xm:sqref>B128</xm:sqref>
            </x14:sparkline>
          </x14:sparklines>
        </x14:sparklineGroup>
        <x14:sparklineGroup displayEmptyCellsAs="gap" displayHidden="1" xr2:uid="{A4CEEAEC-C168-4BE4-91D6-5020DB785C9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Overrides!C129:AP129</xm:f>
              <xm:sqref>B129</xm:sqref>
            </x14:sparkline>
          </x14:sparklines>
        </x14:sparklineGroup>
        <x14:sparklineGroup displayEmptyCellsAs="gap" displayHidden="1" xr2:uid="{D45D6F20-D46C-40CA-BFA3-817F0FC32CA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Overrides!C148:AP148</xm:f>
              <xm:sqref>B148</xm:sqref>
            </x14:sparkline>
          </x14:sparklines>
        </x14:sparklineGroup>
        <x14:sparklineGroup displayEmptyCellsAs="gap" displayHidden="1" xr2:uid="{CDD77AD6-C798-4B41-8AC1-22C5A34A820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Overrides!C147:AP147</xm:f>
              <xm:sqref>B147</xm:sqref>
            </x14:sparkline>
          </x14:sparklines>
        </x14:sparklineGroup>
        <x14:sparklineGroup displayEmptyCellsAs="gap" displayHidden="1" xr2:uid="{CF617C4C-C61F-4B14-BDB5-734A8FE73A7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Overrides!C150:AP150</xm:f>
              <xm:sqref>B150</xm:sqref>
            </x14:sparkline>
          </x14:sparklines>
        </x14:sparklineGroup>
        <x14:sparklineGroup displayEmptyCellsAs="gap" displayHidden="1" xr2:uid="{DF88B7CA-F9EA-4E3C-A70C-D39A91D1A8B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Overrides!C151:AP151</xm:f>
              <xm:sqref>B151</xm:sqref>
            </x14:sparkline>
          </x14:sparklines>
        </x14:sparklineGroup>
        <x14:sparklineGroup displayEmptyCellsAs="gap" displayHidden="1" xr2:uid="{5986511D-31FC-4025-8311-F1E407841CC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Overrides!C144:AP144</xm:f>
              <xm:sqref>B144</xm:sqref>
            </x14:sparkline>
          </x14:sparklines>
        </x14:sparklineGroup>
        <x14:sparklineGroup displayEmptyCellsAs="gap" displayHidden="1" xr2:uid="{A1F83EE1-77F6-43A7-B501-3E24B74698A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Overrides!C145:AP145</xm:f>
              <xm:sqref>B145</xm:sqref>
            </x14:sparkline>
          </x14:sparklines>
        </x14:sparklineGroup>
        <x14:sparklineGroup displayEmptyCellsAs="gap" displayHidden="1" xr2:uid="{4E691255-060D-4892-A3D2-BFE7D461D19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Overrides!C142:AP142</xm:f>
              <xm:sqref>B142</xm:sqref>
            </x14:sparkline>
          </x14:sparklines>
        </x14:sparklineGroup>
        <x14:sparklineGroup displayEmptyCellsAs="gap" displayHidden="1" xr2:uid="{DE8C4E6B-04A4-4828-AB7A-704F9B58676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Overrides!C141:AP141</xm:f>
              <xm:sqref>B141</xm:sqref>
            </x14:sparkline>
          </x14:sparklines>
        </x14:sparklineGroup>
        <x14:sparklineGroup displayEmptyCellsAs="gap" displayHidden="1" xr2:uid="{0CF8115C-2BCD-4A89-8FAC-0C13664978C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Overrides!C136:AP136</xm:f>
              <xm:sqref>B136</xm:sqref>
            </x14:sparkline>
          </x14:sparklines>
        </x14:sparklineGroup>
        <x14:sparklineGroup displayEmptyCellsAs="gap" displayHidden="1" xr2:uid="{3C0DD23F-3C7B-4803-A9ED-26987F7B6E6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Overrides!C138:AP138</xm:f>
              <xm:sqref>B138</xm:sqref>
            </x14:sparkline>
          </x14:sparklines>
        </x14:sparklineGroup>
        <x14:sparklineGroup displayEmptyCellsAs="gap" displayHidden="1" xr2:uid="{F2F2B39A-01AB-43BE-8F68-B183F8623B1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Overrides!C139:AP139</xm:f>
              <xm:sqref>B139</xm:sqref>
            </x14:sparkline>
          </x14:sparklines>
        </x14:sparklineGroup>
        <x14:sparklineGroup displayEmptyCellsAs="gap" xr2:uid="{5B98B9B6-FBDF-4801-B3BE-4C5E2B685AE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Overrides!C137:AP137</xm:f>
              <xm:sqref>B137</xm:sqref>
            </x14:sparkline>
          </x14:sparklines>
        </x14:sparklineGroup>
        <x14:sparklineGroup displayEmptyCellsAs="gap" displayHidden="1" xr2:uid="{00F8EBC3-7E74-435E-B32D-81B251B7DF2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Overrides!C135:AP135</xm:f>
              <xm:sqref>B135</xm:sqref>
            </x14:sparkline>
          </x14:sparklines>
        </x14:sparklineGroup>
        <x14:sparklineGroup displayEmptyCellsAs="gap" displayHidden="1" xr2:uid="{E2533CC4-B103-4673-9BEB-98C01850C55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Overrides!C167:AP167</xm:f>
              <xm:sqref>B167</xm:sqref>
            </x14:sparkline>
          </x14:sparklines>
        </x14:sparklineGroup>
        <x14:sparklineGroup displayEmptyCellsAs="gap" displayHidden="1" xr2:uid="{A274CD40-E193-47F5-B3BC-3419B91FC7D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Overrides!C166:AP166</xm:f>
              <xm:sqref>B166</xm:sqref>
            </x14:sparkline>
          </x14:sparklines>
        </x14:sparklineGroup>
        <x14:sparklineGroup displayEmptyCellsAs="gap" displayHidden="1" xr2:uid="{55247322-2262-4F30-93AB-65488EC1B5B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Overrides!C169:AP169</xm:f>
              <xm:sqref>B169</xm:sqref>
            </x14:sparkline>
          </x14:sparklines>
        </x14:sparklineGroup>
        <x14:sparklineGroup displayEmptyCellsAs="gap" displayHidden="1" xr2:uid="{E66CF45F-2690-4412-AEB2-4832AAD99CB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Overrides!C170:AP170</xm:f>
              <xm:sqref>B170</xm:sqref>
            </x14:sparkline>
          </x14:sparklines>
        </x14:sparklineGroup>
        <x14:sparklineGroup displayEmptyCellsAs="gap" displayHidden="1" xr2:uid="{F567AC2B-5218-4993-A0A1-FFB764D5F4D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Overrides!C163:AP163</xm:f>
              <xm:sqref>B163</xm:sqref>
            </x14:sparkline>
          </x14:sparklines>
        </x14:sparklineGroup>
        <x14:sparklineGroup displayEmptyCellsAs="gap" displayHidden="1" xr2:uid="{9847BD09-EA37-4C5F-88C9-2B9EC60B651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Overrides!C164:AP164</xm:f>
              <xm:sqref>B164</xm:sqref>
            </x14:sparkline>
          </x14:sparklines>
        </x14:sparklineGroup>
        <x14:sparklineGroup displayEmptyCellsAs="gap" displayHidden="1" xr2:uid="{8C780241-ABCD-47D9-8BC4-3BAE41D0261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Overrides!C161:AP161</xm:f>
              <xm:sqref>B161</xm:sqref>
            </x14:sparkline>
          </x14:sparklines>
        </x14:sparklineGroup>
        <x14:sparklineGroup displayEmptyCellsAs="gap" displayHidden="1" xr2:uid="{0D912849-CF15-4258-9005-684A7B165E1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Overrides!C160:AP160</xm:f>
              <xm:sqref>B160</xm:sqref>
            </x14:sparkline>
          </x14:sparklines>
        </x14:sparklineGroup>
        <x14:sparklineGroup displayEmptyCellsAs="gap" displayHidden="1" xr2:uid="{A8B84B45-310C-464A-B430-A87CC6CA4DC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Overrides!C155:AP155</xm:f>
              <xm:sqref>B155</xm:sqref>
            </x14:sparkline>
          </x14:sparklines>
        </x14:sparklineGroup>
        <x14:sparklineGroup displayEmptyCellsAs="gap" displayHidden="1" xr2:uid="{A8D11090-CAB6-4212-B3AA-23C6F8B62A4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Overrides!C157:AP157</xm:f>
              <xm:sqref>B157</xm:sqref>
            </x14:sparkline>
          </x14:sparklines>
        </x14:sparklineGroup>
        <x14:sparklineGroup displayEmptyCellsAs="gap" displayHidden="1" xr2:uid="{1B572B29-CAA7-499A-9A3A-7AB7AC814AA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Overrides!C158:AP158</xm:f>
              <xm:sqref>B158</xm:sqref>
            </x14:sparkline>
          </x14:sparklines>
        </x14:sparklineGroup>
        <x14:sparklineGroup displayEmptyCellsAs="gap" xr2:uid="{872A032C-9C64-4A87-853E-24CEAB87909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Overrides!C156:AP156</xm:f>
              <xm:sqref>B156</xm:sqref>
            </x14:sparkline>
          </x14:sparklines>
        </x14:sparklineGroup>
        <x14:sparklineGroup displayEmptyCellsAs="gap" displayHidden="1" xr2:uid="{8BFB4C78-2304-436D-BEF7-681BCC1748D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Overrides!C154:AP154</xm:f>
              <xm:sqref>B154</xm:sqref>
            </x14:sparkline>
          </x14:sparklines>
        </x14:sparklineGroup>
        <x14:sparklineGroup displayEmptyCellsAs="gap" displayHidden="1" xr2:uid="{3CC33222-4C04-4843-9A2A-5B0D515AF30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Overrides!C205:AP205</xm:f>
              <xm:sqref>B205</xm:sqref>
            </x14:sparkline>
          </x14:sparklines>
        </x14:sparklineGroup>
        <x14:sparklineGroup displayEmptyCellsAs="gap" displayHidden="1" xr2:uid="{00286E65-B946-4468-809D-7FF1F6AEC52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Overrides!C204:AP204</xm:f>
              <xm:sqref>B204</xm:sqref>
            </x14:sparkline>
          </x14:sparklines>
        </x14:sparklineGroup>
        <x14:sparklineGroup displayEmptyCellsAs="gap" displayHidden="1" xr2:uid="{E5B36221-E59A-48E9-993A-53535366B37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Overrides!C207:AP207</xm:f>
              <xm:sqref>B207</xm:sqref>
            </x14:sparkline>
          </x14:sparklines>
        </x14:sparklineGroup>
        <x14:sparklineGroup displayEmptyCellsAs="gap" displayHidden="1" xr2:uid="{C41DB611-A85B-43A9-87ED-915FCA56C40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Overrides!C208:AP208</xm:f>
              <xm:sqref>B208</xm:sqref>
            </x14:sparkline>
          </x14:sparklines>
        </x14:sparklineGroup>
        <x14:sparklineGroup displayEmptyCellsAs="gap" displayHidden="1" xr2:uid="{453CE27F-2E24-410A-BB55-81B6425BCC1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Overrides!C201:AP201</xm:f>
              <xm:sqref>B201</xm:sqref>
            </x14:sparkline>
          </x14:sparklines>
        </x14:sparklineGroup>
        <x14:sparklineGroup displayEmptyCellsAs="gap" displayHidden="1" xr2:uid="{D21B4554-5FDA-4E1C-AEF0-89E030C6135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Overrides!C202:AP202</xm:f>
              <xm:sqref>B202</xm:sqref>
            </x14:sparkline>
          </x14:sparklines>
        </x14:sparklineGroup>
        <x14:sparklineGroup displayEmptyCellsAs="gap" displayHidden="1" xr2:uid="{1F9BB49D-0031-495F-9A56-8D94055CD18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Overrides!C199:AP199</xm:f>
              <xm:sqref>B199</xm:sqref>
            </x14:sparkline>
          </x14:sparklines>
        </x14:sparklineGroup>
        <x14:sparklineGroup displayEmptyCellsAs="gap" displayHidden="1" xr2:uid="{6CB2A007-8B2F-4BF9-B1BD-416C2EF38B7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Overrides!C198:AP198</xm:f>
              <xm:sqref>B198</xm:sqref>
            </x14:sparkline>
          </x14:sparklines>
        </x14:sparklineGroup>
        <x14:sparklineGroup displayEmptyCellsAs="gap" displayHidden="1" xr2:uid="{AFA3CE6C-F791-47EF-8CB0-72D2F75B02D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Overrides!C193:AP193</xm:f>
              <xm:sqref>B193</xm:sqref>
            </x14:sparkline>
          </x14:sparklines>
        </x14:sparklineGroup>
        <x14:sparklineGroup displayEmptyCellsAs="gap" displayHidden="1" xr2:uid="{BEAE1064-D2CB-4A0B-BA70-30E79406970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Overrides!C195:AP195</xm:f>
              <xm:sqref>B195</xm:sqref>
            </x14:sparkline>
          </x14:sparklines>
        </x14:sparklineGroup>
        <x14:sparklineGroup displayEmptyCellsAs="gap" displayHidden="1" xr2:uid="{647DFD95-CF4F-44F5-8778-9D96718B77D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Overrides!C196:AP196</xm:f>
              <xm:sqref>B196</xm:sqref>
            </x14:sparkline>
          </x14:sparklines>
        </x14:sparklineGroup>
        <x14:sparklineGroup displayEmptyCellsAs="gap" xr2:uid="{079CB985-FFE0-44A1-B410-6C1CF5DF139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Overrides!C194:AP194</xm:f>
              <xm:sqref>B194</xm:sqref>
            </x14:sparkline>
          </x14:sparklines>
        </x14:sparklineGroup>
        <x14:sparklineGroup displayEmptyCellsAs="gap" displayHidden="1" xr2:uid="{18940CA8-E7B5-4687-9D68-9DD6041B20D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Overrides!C192:AP192</xm:f>
              <xm:sqref>B192</xm:sqref>
            </x14:sparkline>
          </x14:sparklines>
        </x14:sparklineGroup>
        <x14:sparklineGroup displayEmptyCellsAs="gap" displayHidden="1" xr2:uid="{A4DA0702-5477-4929-AD5C-F3E1D04488A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Overrides!C211:AP211</xm:f>
              <xm:sqref>B211</xm:sqref>
            </x14:sparkline>
          </x14:sparklines>
        </x14:sparklineGroup>
        <x14:sparklineGroup displayEmptyCellsAs="gap" xr2:uid="{253B545A-4200-4C0A-A9B8-6B4AD46CC17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Overrides!C213:AP213</xm:f>
              <xm:sqref>B213</xm:sqref>
            </x14:sparkline>
          </x14:sparklines>
        </x14:sparklineGroup>
        <x14:sparklineGroup displayEmptyCellsAs="gap" displayHidden="1" xr2:uid="{901097DE-6968-411B-8661-E785ADBE2D7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Overrides!C215:AP215</xm:f>
              <xm:sqref>B215</xm:sqref>
            </x14:sparkline>
          </x14:sparklines>
        </x14:sparklineGroup>
        <x14:sparklineGroup displayEmptyCellsAs="gap" displayHidden="1" xr2:uid="{89C2CE50-1232-40A4-8B47-5651329104F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Overrides!C214:AP214</xm:f>
              <xm:sqref>B214</xm:sqref>
            </x14:sparkline>
          </x14:sparklines>
        </x14:sparklineGroup>
        <x14:sparklineGroup displayEmptyCellsAs="gap" displayHidden="1" xr2:uid="{E1722A3F-F22B-4129-BCCB-51CF1A230FA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Overrides!C212:AP212</xm:f>
              <xm:sqref>B212</xm:sqref>
            </x14:sparkline>
          </x14:sparklines>
        </x14:sparklineGroup>
        <x14:sparklineGroup displayEmptyCellsAs="gap" displayHidden="1" xr2:uid="{E0EC41CA-4B1D-4B43-9EC4-F6BCF090FB7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Overrides!C217:AP217</xm:f>
              <xm:sqref>B217</xm:sqref>
            </x14:sparkline>
          </x14:sparklines>
        </x14:sparklineGroup>
        <x14:sparklineGroup displayEmptyCellsAs="gap" displayHidden="1" xr2:uid="{16284BEB-AAB2-4725-889D-36761A2CEE1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Overrides!C218:AP218</xm:f>
              <xm:sqref>B218</xm:sqref>
            </x14:sparkline>
          </x14:sparklines>
        </x14:sparklineGroup>
        <x14:sparklineGroup displayEmptyCellsAs="gap" displayHidden="1" xr2:uid="{7A0AE527-0B23-4024-8A5B-EC5B077D26C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Overrides!C221:AP221</xm:f>
              <xm:sqref>B221</xm:sqref>
            </x14:sparkline>
          </x14:sparklines>
        </x14:sparklineGroup>
        <x14:sparklineGroup displayEmptyCellsAs="gap" displayHidden="1" xr2:uid="{36E14CEB-60FB-4168-8939-2BF2F6BD1D8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Overrides!C220:AP220</xm:f>
              <xm:sqref>B220</xm:sqref>
            </x14:sparkline>
          </x14:sparklines>
        </x14:sparklineGroup>
        <x14:sparklineGroup displayEmptyCellsAs="gap" displayHidden="1" xr2:uid="{8E5CCE24-A877-4134-B113-2AFDA4C0C0D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Overrides!C227:AP227</xm:f>
              <xm:sqref>B227</xm:sqref>
            </x14:sparkline>
          </x14:sparklines>
        </x14:sparklineGroup>
        <x14:sparklineGroup displayEmptyCellsAs="gap" displayHidden="1" xr2:uid="{083EF12C-DD9B-48AD-B2B0-81C1BA8CC15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Overrides!C226:AP226</xm:f>
              <xm:sqref>B226</xm:sqref>
            </x14:sparkline>
          </x14:sparklines>
        </x14:sparklineGroup>
        <x14:sparklineGroup displayEmptyCellsAs="gap" displayHidden="1" xr2:uid="{621792FA-7310-493B-80EB-B16F18121D8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Overrides!C223:AP223</xm:f>
              <xm:sqref>B223</xm:sqref>
            </x14:sparkline>
          </x14:sparklines>
        </x14:sparklineGroup>
        <x14:sparklineGroup displayEmptyCellsAs="gap" displayHidden="1" xr2:uid="{439DB343-606A-49A0-81B0-083168BFA22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Overrides!C224:AP224</xm:f>
              <xm:sqref>B224</xm:sqref>
            </x14:sparkline>
          </x14:sparklines>
        </x14:sparklineGroup>
        <x14:sparklineGroup displayEmptyCellsAs="gap" displayHidden="1" xr2:uid="{017F52BE-AD2D-459C-B64E-900E9065003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Overrides!C243:AP243</xm:f>
              <xm:sqref>B243</xm:sqref>
            </x14:sparkline>
          </x14:sparklines>
        </x14:sparklineGroup>
        <x14:sparklineGroup displayEmptyCellsAs="gap" displayHidden="1" xr2:uid="{AD223ABB-3536-4C3B-BB12-4F91AC25E42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Overrides!C242:AP242</xm:f>
              <xm:sqref>B242</xm:sqref>
            </x14:sparkline>
          </x14:sparklines>
        </x14:sparklineGroup>
        <x14:sparklineGroup displayEmptyCellsAs="gap" displayHidden="1" xr2:uid="{69679E0F-5327-4016-912D-8973FD8D5A3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Overrides!C245:AP245</xm:f>
              <xm:sqref>B245</xm:sqref>
            </x14:sparkline>
          </x14:sparklines>
        </x14:sparklineGroup>
        <x14:sparklineGroup displayEmptyCellsAs="gap" displayHidden="1" xr2:uid="{00BBE815-71A6-4186-A8E6-60DB65D98F6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Overrides!C246:AP246</xm:f>
              <xm:sqref>B246</xm:sqref>
            </x14:sparkline>
          </x14:sparklines>
        </x14:sparklineGroup>
        <x14:sparklineGroup displayEmptyCellsAs="gap" displayHidden="1" xr2:uid="{3D79932B-0FE9-4DD0-AC0E-6CB5A9842B3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Overrides!C239:AP239</xm:f>
              <xm:sqref>B239</xm:sqref>
            </x14:sparkline>
          </x14:sparklines>
        </x14:sparklineGroup>
        <x14:sparklineGroup displayEmptyCellsAs="gap" displayHidden="1" xr2:uid="{4A5644E2-F844-4EF3-A828-510F2548EA0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Overrides!C240:AP240</xm:f>
              <xm:sqref>B240</xm:sqref>
            </x14:sparkline>
          </x14:sparklines>
        </x14:sparklineGroup>
        <x14:sparklineGroup displayEmptyCellsAs="gap" displayHidden="1" xr2:uid="{6101A49C-8A4B-43F8-9BB6-AF80AD4C146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Overrides!C237:AP237</xm:f>
              <xm:sqref>B237</xm:sqref>
            </x14:sparkline>
          </x14:sparklines>
        </x14:sparklineGroup>
        <x14:sparklineGroup displayEmptyCellsAs="gap" displayHidden="1" xr2:uid="{0B295B48-EFCD-4D75-BE16-C777206E5A9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Overrides!C236:AP236</xm:f>
              <xm:sqref>B236</xm:sqref>
            </x14:sparkline>
          </x14:sparklines>
        </x14:sparklineGroup>
        <x14:sparklineGroup displayEmptyCellsAs="gap" displayHidden="1" xr2:uid="{4E7DBFEB-709D-4E59-8FE9-959DBBF23C1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Overrides!C231:AP231</xm:f>
              <xm:sqref>B231</xm:sqref>
            </x14:sparkline>
          </x14:sparklines>
        </x14:sparklineGroup>
        <x14:sparklineGroup displayEmptyCellsAs="gap" displayHidden="1" xr2:uid="{C8041B1A-B25D-4F93-8DF5-C7F3FD2BCA6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Overrides!C233:AP233</xm:f>
              <xm:sqref>B233</xm:sqref>
            </x14:sparkline>
          </x14:sparklines>
        </x14:sparklineGroup>
        <x14:sparklineGroup displayEmptyCellsAs="gap" displayHidden="1" xr2:uid="{24F9364C-F84B-40FF-BF98-06B5B71D7FE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Overrides!C234:AP234</xm:f>
              <xm:sqref>B234</xm:sqref>
            </x14:sparkline>
          </x14:sparklines>
        </x14:sparklineGroup>
        <x14:sparklineGroup displayEmptyCellsAs="gap" xr2:uid="{F688510E-9CD1-46E7-A7EC-511411DF80A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Overrides!C232:AP232</xm:f>
              <xm:sqref>B232</xm:sqref>
            </x14:sparkline>
          </x14:sparklines>
        </x14:sparklineGroup>
        <x14:sparklineGroup displayEmptyCellsAs="gap" displayHidden="1" xr2:uid="{7979D5F9-EFE7-430D-BF4D-722AF308902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Overrides!C230:AP230</xm:f>
              <xm:sqref>B230</xm:sqref>
            </x14:sparkline>
          </x14:sparklines>
        </x14:sparklineGroup>
        <x14:sparklineGroup displayEmptyCellsAs="gap" displayHidden="1" xr2:uid="{674656D5-BB93-4B6E-811F-9D6E734A445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Overrides!C249:AP249</xm:f>
              <xm:sqref>B249</xm:sqref>
            </x14:sparkline>
          </x14:sparklines>
        </x14:sparklineGroup>
        <x14:sparklineGroup displayEmptyCellsAs="gap" xr2:uid="{405B3156-E46F-48DD-AE7D-79944F1028F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Overrides!C251:AP251</xm:f>
              <xm:sqref>B251</xm:sqref>
            </x14:sparkline>
          </x14:sparklines>
        </x14:sparklineGroup>
        <x14:sparklineGroup displayEmptyCellsAs="gap" displayHidden="1" xr2:uid="{2BBE78C0-9916-4AA6-8AF3-59DD2FC06B7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Overrides!C253:AP253</xm:f>
              <xm:sqref>B253</xm:sqref>
            </x14:sparkline>
          </x14:sparklines>
        </x14:sparklineGroup>
        <x14:sparklineGroup displayEmptyCellsAs="gap" displayHidden="1" xr2:uid="{A6D20EE1-BE10-4AD9-B7E9-56C5A429391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Overrides!C252:AP252</xm:f>
              <xm:sqref>B252</xm:sqref>
            </x14:sparkline>
          </x14:sparklines>
        </x14:sparklineGroup>
        <x14:sparklineGroup displayEmptyCellsAs="gap" displayHidden="1" xr2:uid="{69F7CB8E-086D-46CE-B678-6FB9A3C4146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Overrides!C250:AP250</xm:f>
              <xm:sqref>B250</xm:sqref>
            </x14:sparkline>
          </x14:sparklines>
        </x14:sparklineGroup>
        <x14:sparklineGroup displayEmptyCellsAs="gap" displayHidden="1" xr2:uid="{8795E799-1015-4729-9053-D2D950E469E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Overrides!C255:AP255</xm:f>
              <xm:sqref>B255</xm:sqref>
            </x14:sparkline>
          </x14:sparklines>
        </x14:sparklineGroup>
        <x14:sparklineGroup displayEmptyCellsAs="gap" displayHidden="1" xr2:uid="{AEE36248-6687-48AB-A8F9-B1D992AF7EE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Overrides!C256:AP256</xm:f>
              <xm:sqref>B256</xm:sqref>
            </x14:sparkline>
          </x14:sparklines>
        </x14:sparklineGroup>
        <x14:sparklineGroup displayEmptyCellsAs="gap" displayHidden="1" xr2:uid="{3ADBB93C-0225-487A-A799-58FF3E11089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Overrides!C259:AP259</xm:f>
              <xm:sqref>B259</xm:sqref>
            </x14:sparkline>
          </x14:sparklines>
        </x14:sparklineGroup>
        <x14:sparklineGroup displayEmptyCellsAs="gap" displayHidden="1" xr2:uid="{0AD299B3-D13A-43B4-9DF0-1FBC0BDC0EC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Overrides!C258:AP258</xm:f>
              <xm:sqref>B258</xm:sqref>
            </x14:sparkline>
          </x14:sparklines>
        </x14:sparklineGroup>
        <x14:sparklineGroup displayEmptyCellsAs="gap" displayHidden="1" xr2:uid="{D361DFD5-9D0E-4FF5-A166-F183832BA2C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Overrides!C265:AP265</xm:f>
              <xm:sqref>B265</xm:sqref>
            </x14:sparkline>
          </x14:sparklines>
        </x14:sparklineGroup>
        <x14:sparklineGroup displayEmptyCellsAs="gap" displayHidden="1" xr2:uid="{C1671E37-C881-407A-A34F-B39C8659024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Overrides!C264:AP264</xm:f>
              <xm:sqref>B264</xm:sqref>
            </x14:sparkline>
          </x14:sparklines>
        </x14:sparklineGroup>
        <x14:sparklineGroup displayEmptyCellsAs="gap" displayHidden="1" xr2:uid="{59E6D00E-B06F-4CAD-9DF1-878D0091ED0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Overrides!C261:AP261</xm:f>
              <xm:sqref>B261</xm:sqref>
            </x14:sparkline>
          </x14:sparklines>
        </x14:sparklineGroup>
        <x14:sparklineGroup displayEmptyCellsAs="gap" displayHidden="1" xr2:uid="{67062ECF-2898-4B1B-866A-EFEF62FD965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Overrides!C262:AP262</xm:f>
              <xm:sqref>B262</xm:sqref>
            </x14:sparkline>
          </x14:sparklines>
        </x14:sparklineGroup>
        <x14:sparklineGroup displayEmptyCellsAs="gap" displayHidden="1" xr2:uid="{00FD2062-2760-4DEF-B4A7-2C6934F45EB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Overrides!C281:AP281</xm:f>
              <xm:sqref>B281</xm:sqref>
            </x14:sparkline>
          </x14:sparklines>
        </x14:sparklineGroup>
        <x14:sparklineGroup displayEmptyCellsAs="gap" displayHidden="1" xr2:uid="{56BDE173-7FA9-4F6F-9ECF-92D1413F1A0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Overrides!C280:AP280</xm:f>
              <xm:sqref>B280</xm:sqref>
            </x14:sparkline>
          </x14:sparklines>
        </x14:sparklineGroup>
        <x14:sparklineGroup displayEmptyCellsAs="gap" displayHidden="1" xr2:uid="{55979F92-4510-45B0-8891-E593C4BD71D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Overrides!C283:AP283</xm:f>
              <xm:sqref>B283</xm:sqref>
            </x14:sparkline>
          </x14:sparklines>
        </x14:sparklineGroup>
        <x14:sparklineGroup displayEmptyCellsAs="gap" displayHidden="1" xr2:uid="{7B9664CF-6672-4DB3-BBB6-272DAFD3DAE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Overrides!C284:AP284</xm:f>
              <xm:sqref>B284</xm:sqref>
            </x14:sparkline>
          </x14:sparklines>
        </x14:sparklineGroup>
        <x14:sparklineGroup displayEmptyCellsAs="gap" displayHidden="1" xr2:uid="{23BD344F-BC15-4A71-A687-19DBEA06A06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Overrides!C277:AP277</xm:f>
              <xm:sqref>B277</xm:sqref>
            </x14:sparkline>
          </x14:sparklines>
        </x14:sparklineGroup>
        <x14:sparklineGroup displayEmptyCellsAs="gap" displayHidden="1" xr2:uid="{7E46CD96-A198-4652-8732-592FD63B5D1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Overrides!C278:AP278</xm:f>
              <xm:sqref>B278</xm:sqref>
            </x14:sparkline>
          </x14:sparklines>
        </x14:sparklineGroup>
        <x14:sparklineGroup displayEmptyCellsAs="gap" displayHidden="1" xr2:uid="{1B161B77-63DA-478C-BCA7-FFC56209AD8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Overrides!C275:AP275</xm:f>
              <xm:sqref>B275</xm:sqref>
            </x14:sparkline>
          </x14:sparklines>
        </x14:sparklineGroup>
        <x14:sparklineGroup displayEmptyCellsAs="gap" displayHidden="1" xr2:uid="{9B6218B0-1D70-41C3-BA6C-A4701966CF9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Overrides!C274:AP274</xm:f>
              <xm:sqref>B274</xm:sqref>
            </x14:sparkline>
          </x14:sparklines>
        </x14:sparklineGroup>
        <x14:sparklineGroup displayEmptyCellsAs="gap" displayHidden="1" xr2:uid="{CD1BEF5D-F6AB-4801-A219-2ABDECA2199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Overrides!C269:AP269</xm:f>
              <xm:sqref>B269</xm:sqref>
            </x14:sparkline>
          </x14:sparklines>
        </x14:sparklineGroup>
        <x14:sparklineGroup displayEmptyCellsAs="gap" displayHidden="1" xr2:uid="{371AD85B-1C0E-4AD4-B62B-3FA106EC729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Overrides!C271:AP271</xm:f>
              <xm:sqref>B271</xm:sqref>
            </x14:sparkline>
          </x14:sparklines>
        </x14:sparklineGroup>
        <x14:sparklineGroup displayEmptyCellsAs="gap" displayHidden="1" xr2:uid="{321CECE0-43A2-4A8C-9912-D8BD4FC9475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Overrides!C272:AP272</xm:f>
              <xm:sqref>B272</xm:sqref>
            </x14:sparkline>
          </x14:sparklines>
        </x14:sparklineGroup>
        <x14:sparklineGroup displayEmptyCellsAs="gap" xr2:uid="{8CD3D361-8372-4321-A3E4-E419209D8E4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Overrides!C270:AP270</xm:f>
              <xm:sqref>B270</xm:sqref>
            </x14:sparkline>
          </x14:sparklines>
        </x14:sparklineGroup>
        <x14:sparklineGroup displayEmptyCellsAs="gap" displayHidden="1" xr2:uid="{05F2103B-2A3B-4A1F-92D8-16EC91373DF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Overrides!C268:AP268</xm:f>
              <xm:sqref>B268</xm:sqref>
            </x14:sparkline>
          </x14:sparklines>
        </x14:sparklineGroup>
        <x14:sparklineGroup displayEmptyCellsAs="gap" displayHidden="1" xr2:uid="{814209BE-4047-4F7B-A18E-1264674952C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Overrides!C287:AP287</xm:f>
              <xm:sqref>B287</xm:sqref>
            </x14:sparkline>
          </x14:sparklines>
        </x14:sparklineGroup>
        <x14:sparklineGroup displayEmptyCellsAs="gap" xr2:uid="{345439EB-21F1-4757-A797-E72E8F52D7F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Overrides!C289:AP289</xm:f>
              <xm:sqref>B289</xm:sqref>
            </x14:sparkline>
          </x14:sparklines>
        </x14:sparklineGroup>
        <x14:sparklineGroup displayEmptyCellsAs="gap" displayHidden="1" xr2:uid="{A32CA650-1DD4-4BA7-A660-B1E58A66364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Overrides!C291:AP291</xm:f>
              <xm:sqref>B291</xm:sqref>
            </x14:sparkline>
          </x14:sparklines>
        </x14:sparklineGroup>
        <x14:sparklineGroup displayEmptyCellsAs="gap" displayHidden="1" xr2:uid="{B1061A18-52B6-4BB8-BC66-8BF7E021DC4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Overrides!C290:AP290</xm:f>
              <xm:sqref>B290</xm:sqref>
            </x14:sparkline>
          </x14:sparklines>
        </x14:sparklineGroup>
        <x14:sparklineGroup displayEmptyCellsAs="gap" displayHidden="1" xr2:uid="{84AEFE19-5FF7-4291-B191-A51F6A512CB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Overrides!C288:AP288</xm:f>
              <xm:sqref>B288</xm:sqref>
            </x14:sparkline>
          </x14:sparklines>
        </x14:sparklineGroup>
        <x14:sparklineGroup displayEmptyCellsAs="gap" displayHidden="1" xr2:uid="{3E3B51E7-B9BC-4370-85C2-4165630299A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Overrides!C293:AP293</xm:f>
              <xm:sqref>B293</xm:sqref>
            </x14:sparkline>
          </x14:sparklines>
        </x14:sparklineGroup>
        <x14:sparklineGroup displayEmptyCellsAs="gap" displayHidden="1" xr2:uid="{7B8EC766-E67E-4BCB-A22C-C42BE438B17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Overrides!C294:AP294</xm:f>
              <xm:sqref>B294</xm:sqref>
            </x14:sparkline>
          </x14:sparklines>
        </x14:sparklineGroup>
        <x14:sparklineGroup displayEmptyCellsAs="gap" displayHidden="1" xr2:uid="{95BA1C71-4FCC-4692-8B78-4D731832120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Overrides!C297:AP297</xm:f>
              <xm:sqref>B297</xm:sqref>
            </x14:sparkline>
          </x14:sparklines>
        </x14:sparklineGroup>
        <x14:sparklineGroup displayEmptyCellsAs="gap" displayHidden="1" xr2:uid="{2C818FD3-7F0C-4604-88A1-C678CB3E4A6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Overrides!C296:AP296</xm:f>
              <xm:sqref>B296</xm:sqref>
            </x14:sparkline>
          </x14:sparklines>
        </x14:sparklineGroup>
        <x14:sparklineGroup displayEmptyCellsAs="gap" displayHidden="1" xr2:uid="{E3929016-880D-43A0-BFEA-A01A5157E7F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Overrides!C303:AP303</xm:f>
              <xm:sqref>B303</xm:sqref>
            </x14:sparkline>
          </x14:sparklines>
        </x14:sparklineGroup>
        <x14:sparklineGroup displayEmptyCellsAs="gap" displayHidden="1" xr2:uid="{5607A34B-80B8-4E7D-B181-8771392ECEE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Overrides!C302:AP302</xm:f>
              <xm:sqref>B302</xm:sqref>
            </x14:sparkline>
          </x14:sparklines>
        </x14:sparklineGroup>
        <x14:sparklineGroup displayEmptyCellsAs="gap" displayHidden="1" xr2:uid="{F75979B6-2F07-48E3-8708-AAA84709962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Overrides!C299:AP299</xm:f>
              <xm:sqref>B299</xm:sqref>
            </x14:sparkline>
          </x14:sparklines>
        </x14:sparklineGroup>
        <x14:sparklineGroup displayEmptyCellsAs="gap" displayHidden="1" xr2:uid="{4846C64C-FB7D-4A02-A762-CDC20D5A5A2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Overrides!C300:AP300</xm:f>
              <xm:sqref>B300</xm:sqref>
            </x14:sparkline>
          </x14:sparklines>
        </x14:sparklineGroup>
        <x14:sparklineGroup displayEmptyCellsAs="gap" displayHidden="1" xr2:uid="{2D51A0D3-C52F-4A01-8B5D-F89B607DF78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Overrides!C319:AP319</xm:f>
              <xm:sqref>B319</xm:sqref>
            </x14:sparkline>
          </x14:sparklines>
        </x14:sparklineGroup>
        <x14:sparklineGroup displayEmptyCellsAs="gap" displayHidden="1" xr2:uid="{59D53BF9-DFA5-49A1-9A93-252CE5216A7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Overrides!C318:AP318</xm:f>
              <xm:sqref>B318</xm:sqref>
            </x14:sparkline>
          </x14:sparklines>
        </x14:sparklineGroup>
        <x14:sparklineGroup displayEmptyCellsAs="gap" displayHidden="1" xr2:uid="{2DC2A882-9D91-4AC3-871F-E671E7A918E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Overrides!C321:AP321</xm:f>
              <xm:sqref>B321</xm:sqref>
            </x14:sparkline>
          </x14:sparklines>
        </x14:sparklineGroup>
        <x14:sparklineGroup displayEmptyCellsAs="gap" displayHidden="1" xr2:uid="{E834AB69-EEB9-4C51-AB87-764C95040C0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Overrides!C322:AP322</xm:f>
              <xm:sqref>B322</xm:sqref>
            </x14:sparkline>
          </x14:sparklines>
        </x14:sparklineGroup>
        <x14:sparklineGroup displayEmptyCellsAs="gap" displayHidden="1" xr2:uid="{DDC87F2E-CE32-49EF-AE99-286BD618702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Overrides!C315:AP315</xm:f>
              <xm:sqref>B315</xm:sqref>
            </x14:sparkline>
          </x14:sparklines>
        </x14:sparklineGroup>
        <x14:sparklineGroup displayEmptyCellsAs="gap" displayHidden="1" xr2:uid="{2A646B7D-F228-4841-BD2A-5E22A628216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Overrides!C316:AP316</xm:f>
              <xm:sqref>B316</xm:sqref>
            </x14:sparkline>
          </x14:sparklines>
        </x14:sparklineGroup>
        <x14:sparklineGroup displayEmptyCellsAs="gap" displayHidden="1" xr2:uid="{2A688DCA-C86B-4CF5-BCA7-00C821EB151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Overrides!C313:AP313</xm:f>
              <xm:sqref>B313</xm:sqref>
            </x14:sparkline>
          </x14:sparklines>
        </x14:sparklineGroup>
        <x14:sparklineGroup displayEmptyCellsAs="gap" displayHidden="1" xr2:uid="{E7CAFABB-2CF9-4F22-B13B-C8201E0A058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Overrides!C312:AP312</xm:f>
              <xm:sqref>B312</xm:sqref>
            </x14:sparkline>
          </x14:sparklines>
        </x14:sparklineGroup>
        <x14:sparklineGroup displayEmptyCellsAs="gap" displayHidden="1" xr2:uid="{9B1A1820-4EA5-42A1-B814-FA6AB1C6305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Overrides!C307:AP307</xm:f>
              <xm:sqref>B307</xm:sqref>
            </x14:sparkline>
          </x14:sparklines>
        </x14:sparklineGroup>
        <x14:sparklineGroup displayEmptyCellsAs="gap" displayHidden="1" xr2:uid="{5065A28A-62F5-4D7E-B3B8-75127DC7174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Overrides!C309:AP309</xm:f>
              <xm:sqref>B309</xm:sqref>
            </x14:sparkline>
          </x14:sparklines>
        </x14:sparklineGroup>
        <x14:sparklineGroup displayEmptyCellsAs="gap" displayHidden="1" xr2:uid="{8E858D68-E2AB-4FD7-8FB7-D4DA0E5A66A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Overrides!C310:AP310</xm:f>
              <xm:sqref>B310</xm:sqref>
            </x14:sparkline>
          </x14:sparklines>
        </x14:sparklineGroup>
        <x14:sparklineGroup displayEmptyCellsAs="gap" xr2:uid="{0716C85B-20B0-45C6-994F-947ED7C165A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Overrides!C308:AP308</xm:f>
              <xm:sqref>B308</xm:sqref>
            </x14:sparkline>
          </x14:sparklines>
        </x14:sparklineGroup>
        <x14:sparklineGroup displayEmptyCellsAs="gap" displayHidden="1" xr2:uid="{5C40B981-3867-45C3-8303-D524A61A658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Overrides!C306:AP306</xm:f>
              <xm:sqref>B306</xm:sqref>
            </x14:sparkline>
          </x14:sparklines>
        </x14:sparklineGroup>
        <x14:sparklineGroup displayEmptyCellsAs="gap" displayHidden="1" xr2:uid="{F5089E18-2B41-452F-A97D-2D3A1802534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Overrides!C325:AP325</xm:f>
              <xm:sqref>B325</xm:sqref>
            </x14:sparkline>
          </x14:sparklines>
        </x14:sparklineGroup>
        <x14:sparklineGroup displayEmptyCellsAs="gap" xr2:uid="{8D000186-0764-4D08-8645-92EE0D4E920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Overrides!C327:AP327</xm:f>
              <xm:sqref>B327</xm:sqref>
            </x14:sparkline>
          </x14:sparklines>
        </x14:sparklineGroup>
        <x14:sparklineGroup displayEmptyCellsAs="gap" displayHidden="1" xr2:uid="{C73B07AB-E272-446A-9F62-71A246F637B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Overrides!C329:AP329</xm:f>
              <xm:sqref>B329</xm:sqref>
            </x14:sparkline>
          </x14:sparklines>
        </x14:sparklineGroup>
        <x14:sparklineGroup displayEmptyCellsAs="gap" displayHidden="1" xr2:uid="{3860B63A-E7D6-4925-AE79-0C006098F72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Overrides!C328:AP328</xm:f>
              <xm:sqref>B328</xm:sqref>
            </x14:sparkline>
          </x14:sparklines>
        </x14:sparklineGroup>
        <x14:sparklineGroup displayEmptyCellsAs="gap" displayHidden="1" xr2:uid="{47931179-F4DD-4D3F-AAB0-800D7E304DA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Overrides!C326:AP326</xm:f>
              <xm:sqref>B326</xm:sqref>
            </x14:sparkline>
          </x14:sparklines>
        </x14:sparklineGroup>
        <x14:sparklineGroup displayEmptyCellsAs="gap" displayHidden="1" xr2:uid="{EB6C91EA-D296-49DD-B5A2-0EDBFF36C20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Overrides!C331:AP331</xm:f>
              <xm:sqref>B331</xm:sqref>
            </x14:sparkline>
          </x14:sparklines>
        </x14:sparklineGroup>
        <x14:sparklineGroup displayEmptyCellsAs="gap" displayHidden="1" xr2:uid="{57134EB6-D227-44AE-81CB-B551D8DE006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Overrides!C332:AP332</xm:f>
              <xm:sqref>B332</xm:sqref>
            </x14:sparkline>
          </x14:sparklines>
        </x14:sparklineGroup>
        <x14:sparklineGroup displayEmptyCellsAs="gap" displayHidden="1" xr2:uid="{7D0EAF73-3F60-4A27-AA6A-7F5D9829E14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Overrides!C335:AP335</xm:f>
              <xm:sqref>B335</xm:sqref>
            </x14:sparkline>
          </x14:sparklines>
        </x14:sparklineGroup>
        <x14:sparklineGroup displayEmptyCellsAs="gap" displayHidden="1" xr2:uid="{2B51EDBC-94F4-4637-B86B-92E6D7CD4F2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Overrides!C334:AP334</xm:f>
              <xm:sqref>B334</xm:sqref>
            </x14:sparkline>
          </x14:sparklines>
        </x14:sparklineGroup>
        <x14:sparklineGroup displayEmptyCellsAs="gap" displayHidden="1" xr2:uid="{ED72B56D-AB34-46CF-9880-C8EBCA69C73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Overrides!C341:AP341</xm:f>
              <xm:sqref>B341</xm:sqref>
            </x14:sparkline>
          </x14:sparklines>
        </x14:sparklineGroup>
        <x14:sparklineGroup displayEmptyCellsAs="gap" displayHidden="1" xr2:uid="{1F4C953D-3927-4779-B304-A45D683C391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Overrides!C340:AP340</xm:f>
              <xm:sqref>B340</xm:sqref>
            </x14:sparkline>
          </x14:sparklines>
        </x14:sparklineGroup>
        <x14:sparklineGroup displayEmptyCellsAs="gap" displayHidden="1" xr2:uid="{B3E9BFBC-EC8E-46C0-AC8D-B1346719065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Overrides!C337:AP337</xm:f>
              <xm:sqref>B337</xm:sqref>
            </x14:sparkline>
          </x14:sparklines>
        </x14:sparklineGroup>
        <x14:sparklineGroup displayEmptyCellsAs="gap" displayHidden="1" xr2:uid="{F2BE52B7-CEF6-413E-83B1-B6D52F443F0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Overrides!C338:AP338</xm:f>
              <xm:sqref>B338</xm:sqref>
            </x14:sparkline>
          </x14:sparklines>
        </x14:sparklineGroup>
        <x14:sparklineGroup displayEmptyCellsAs="gap" displayHidden="1" xr2:uid="{0EB9C262-BE97-4A57-BF24-D1C51EA508C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Overrides!C357:AP357</xm:f>
              <xm:sqref>B357</xm:sqref>
            </x14:sparkline>
          </x14:sparklines>
        </x14:sparklineGroup>
        <x14:sparklineGroup displayEmptyCellsAs="gap" displayHidden="1" xr2:uid="{52928C4F-C06E-4EE7-B8EC-7CD872D057D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Overrides!C356:AP356</xm:f>
              <xm:sqref>B356</xm:sqref>
            </x14:sparkline>
          </x14:sparklines>
        </x14:sparklineGroup>
        <x14:sparklineGroup displayEmptyCellsAs="gap" displayHidden="1" xr2:uid="{6DC5903D-C1C9-4A83-98B6-7A18DA277F4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Overrides!C359:AP359</xm:f>
              <xm:sqref>B359</xm:sqref>
            </x14:sparkline>
          </x14:sparklines>
        </x14:sparklineGroup>
        <x14:sparklineGroup displayEmptyCellsAs="gap" displayHidden="1" xr2:uid="{3F606CF4-CF06-425D-91F5-61D5BC6A985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Overrides!C360:AP360</xm:f>
              <xm:sqref>B360</xm:sqref>
            </x14:sparkline>
          </x14:sparklines>
        </x14:sparklineGroup>
        <x14:sparklineGroup displayEmptyCellsAs="gap" displayHidden="1" xr2:uid="{5C5B8513-F068-40E6-A835-E3404BB3EC0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Overrides!C353:AP353</xm:f>
              <xm:sqref>B353</xm:sqref>
            </x14:sparkline>
          </x14:sparklines>
        </x14:sparklineGroup>
        <x14:sparklineGroup displayEmptyCellsAs="gap" displayHidden="1" xr2:uid="{502612A8-2BCC-4016-99F0-FE32D069A65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Overrides!C354:AP354</xm:f>
              <xm:sqref>B354</xm:sqref>
            </x14:sparkline>
          </x14:sparklines>
        </x14:sparklineGroup>
        <x14:sparklineGroup displayEmptyCellsAs="gap" displayHidden="1" xr2:uid="{C051DA7F-20AB-4072-8B73-0E354503710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Overrides!C351:AP351</xm:f>
              <xm:sqref>B351</xm:sqref>
            </x14:sparkline>
          </x14:sparklines>
        </x14:sparklineGroup>
        <x14:sparklineGroup displayEmptyCellsAs="gap" displayHidden="1" xr2:uid="{1CCB977B-D767-4382-9C17-E821929E9DA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Overrides!C350:AP350</xm:f>
              <xm:sqref>B350</xm:sqref>
            </x14:sparkline>
          </x14:sparklines>
        </x14:sparklineGroup>
        <x14:sparklineGroup displayEmptyCellsAs="gap" displayHidden="1" xr2:uid="{E0AAC819-5A25-479F-A390-E9A71F6BC13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Overrides!C345:AP345</xm:f>
              <xm:sqref>B345</xm:sqref>
            </x14:sparkline>
          </x14:sparklines>
        </x14:sparklineGroup>
        <x14:sparklineGroup displayEmptyCellsAs="gap" displayHidden="1" xr2:uid="{26CC7B6D-9881-47EA-99A9-926D9A8C21F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Overrides!C347:AP347</xm:f>
              <xm:sqref>B347</xm:sqref>
            </x14:sparkline>
          </x14:sparklines>
        </x14:sparklineGroup>
        <x14:sparklineGroup displayEmptyCellsAs="gap" displayHidden="1" xr2:uid="{B65BFAF3-4DFD-4FB3-9FE7-7CCE509774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Overrides!C348:AP348</xm:f>
              <xm:sqref>B348</xm:sqref>
            </x14:sparkline>
          </x14:sparklines>
        </x14:sparklineGroup>
        <x14:sparklineGroup displayEmptyCellsAs="gap" xr2:uid="{0888F705-E93D-4BFE-BAC5-F81676AFEB9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Overrides!C346:AP346</xm:f>
              <xm:sqref>B346</xm:sqref>
            </x14:sparkline>
          </x14:sparklines>
        </x14:sparklineGroup>
        <x14:sparklineGroup displayEmptyCellsAs="gap" displayHidden="1" xr2:uid="{E4E0C229-36A7-4C1D-B18E-83B35BDE6FC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Overrides!C344:AP344</xm:f>
              <xm:sqref>B344</xm:sqref>
            </x14:sparkline>
          </x14:sparklines>
        </x14:sparklineGroup>
        <x14:sparklineGroup displayEmptyCellsAs="gap" displayHidden="1" xr2:uid="{0215E332-190A-4B76-AD03-E5B48398E1D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Overrides!C363:AP363</xm:f>
              <xm:sqref>B363</xm:sqref>
            </x14:sparkline>
          </x14:sparklines>
        </x14:sparklineGroup>
        <x14:sparklineGroup displayEmptyCellsAs="gap" xr2:uid="{9E544562-D00E-46BA-97B7-0EDA1462906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Overrides!C365:AP365</xm:f>
              <xm:sqref>B365</xm:sqref>
            </x14:sparkline>
          </x14:sparklines>
        </x14:sparklineGroup>
        <x14:sparklineGroup displayEmptyCellsAs="gap" displayHidden="1" xr2:uid="{40664C72-1412-448E-8B89-FD98FD20836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Overrides!C367:AP367</xm:f>
              <xm:sqref>B367</xm:sqref>
            </x14:sparkline>
          </x14:sparklines>
        </x14:sparklineGroup>
        <x14:sparklineGroup displayEmptyCellsAs="gap" displayHidden="1" xr2:uid="{E7877104-0ADC-4673-83D9-96C53BEE1C3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Overrides!C366:AP366</xm:f>
              <xm:sqref>B366</xm:sqref>
            </x14:sparkline>
          </x14:sparklines>
        </x14:sparklineGroup>
        <x14:sparklineGroup displayEmptyCellsAs="gap" displayHidden="1" xr2:uid="{9B755017-C892-4C04-B156-FFE5C706B7A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Overrides!C364:AP364</xm:f>
              <xm:sqref>B364</xm:sqref>
            </x14:sparkline>
          </x14:sparklines>
        </x14:sparklineGroup>
        <x14:sparklineGroup displayEmptyCellsAs="gap" displayHidden="1" xr2:uid="{5FC2552F-6529-4B88-A4AF-CBA5EB4E6FB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Overrides!C369:AP369</xm:f>
              <xm:sqref>B369</xm:sqref>
            </x14:sparkline>
          </x14:sparklines>
        </x14:sparklineGroup>
        <x14:sparklineGroup displayEmptyCellsAs="gap" displayHidden="1" xr2:uid="{F505B377-61BE-4380-ABA5-AC686DF103E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Overrides!C370:AP370</xm:f>
              <xm:sqref>B370</xm:sqref>
            </x14:sparkline>
          </x14:sparklines>
        </x14:sparklineGroup>
        <x14:sparklineGroup displayEmptyCellsAs="gap" displayHidden="1" xr2:uid="{CB5AAAB6-A0F1-45EF-B051-1BED57E09E8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Overrides!C373:AP373</xm:f>
              <xm:sqref>B373</xm:sqref>
            </x14:sparkline>
          </x14:sparklines>
        </x14:sparklineGroup>
        <x14:sparklineGroup displayEmptyCellsAs="gap" displayHidden="1" xr2:uid="{228E20F2-8567-43E3-B389-1B4A04BF5CD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Overrides!C372:AP372</xm:f>
              <xm:sqref>B372</xm:sqref>
            </x14:sparkline>
          </x14:sparklines>
        </x14:sparklineGroup>
        <x14:sparklineGroup displayEmptyCellsAs="gap" displayHidden="1" xr2:uid="{240A4FE7-1977-44FA-BE71-C9E08BFC5CD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Overrides!C379:AP379</xm:f>
              <xm:sqref>B379</xm:sqref>
            </x14:sparkline>
          </x14:sparklines>
        </x14:sparklineGroup>
        <x14:sparklineGroup displayEmptyCellsAs="gap" displayHidden="1" xr2:uid="{1598BC71-3A43-4CD4-BD58-90DA52C71E2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Overrides!C378:AP378</xm:f>
              <xm:sqref>B378</xm:sqref>
            </x14:sparkline>
          </x14:sparklines>
        </x14:sparklineGroup>
        <x14:sparklineGroup displayEmptyCellsAs="gap" displayHidden="1" xr2:uid="{7E34933F-B785-4DD9-AAF6-737EB15B7AD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Overrides!C375:AP375</xm:f>
              <xm:sqref>B375</xm:sqref>
            </x14:sparkline>
          </x14:sparklines>
        </x14:sparklineGroup>
        <x14:sparklineGroup displayEmptyCellsAs="gap" displayHidden="1" xr2:uid="{E784E785-5AC9-4FA6-A9EB-299A3F21131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Overrides!C396:AP396</xm:f>
              <xm:sqref>B396</xm:sqref>
            </x14:sparkline>
          </x14:sparklines>
        </x14:sparklineGroup>
        <x14:sparklineGroup displayEmptyCellsAs="gap" displayHidden="1" xr2:uid="{6595B76E-8BEA-48F6-B770-8DB763BC1A8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Overrides!C397:AP397</xm:f>
              <xm:sqref>B397</xm:sqref>
            </x14:sparkline>
          </x14:sparklines>
        </x14:sparklineGroup>
        <x14:sparklineGroup displayEmptyCellsAs="gap" displayHidden="1" xr2:uid="{08FDB357-66B0-49F6-BBD7-C824A495506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Overrides!C402:AP402</xm:f>
              <xm:sqref>B402</xm:sqref>
            </x14:sparkline>
          </x14:sparklines>
        </x14:sparklineGroup>
        <x14:sparklineGroup displayEmptyCellsAs="gap" displayHidden="1" xr2:uid="{C7469F30-345E-490D-ADA1-4F3011A669B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Overrides!C403:AP403</xm:f>
              <xm:sqref>B403</xm:sqref>
            </x14:sparkline>
          </x14:sparklines>
        </x14:sparklineGroup>
        <x14:sparklineGroup displayEmptyCellsAs="gap" displayHidden="1" xr2:uid="{672A0491-535F-43E2-835A-46B510AC559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Overrides!C400:AP400</xm:f>
              <xm:sqref>B400</xm:sqref>
            </x14:sparkline>
          </x14:sparklines>
        </x14:sparklineGroup>
        <x14:sparklineGroup displayEmptyCellsAs="gap" displayHidden="1" xr2:uid="{FA888B63-9E01-4EC6-B229-B699B1AF093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Overrides!C399:AP399</xm:f>
              <xm:sqref>B399</xm:sqref>
            </x14:sparkline>
          </x14:sparklines>
        </x14:sparklineGroup>
        <x14:sparklineGroup displayEmptyCellsAs="gap" displayHidden="1" xr2:uid="{3A0043FA-33F7-4D36-B46A-F9F7D9E5D6B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Overrides!C394:AP394</xm:f>
              <xm:sqref>B394</xm:sqref>
            </x14:sparkline>
          </x14:sparklines>
        </x14:sparklineGroup>
        <x14:sparklineGroup displayEmptyCellsAs="gap" displayHidden="1" xr2:uid="{EE73B1F9-36B3-4B31-AC30-4CF7E8CC424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Overrides!C393:AP393</xm:f>
              <xm:sqref>B393</xm:sqref>
            </x14:sparkline>
          </x14:sparklines>
        </x14:sparklineGroup>
        <x14:sparklineGroup displayEmptyCellsAs="gap" displayHidden="1" xr2:uid="{60FB802F-60C6-4F80-ABD0-90EDC46608A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Overrides!C391:AP391</xm:f>
              <xm:sqref>B391</xm:sqref>
            </x14:sparkline>
          </x14:sparklines>
        </x14:sparklineGroup>
        <x14:sparklineGroup displayEmptyCellsAs="gap" displayHidden="1" xr2:uid="{D2FA24FA-726B-4840-BECB-691101DF92F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Overrides!C390:AP390</xm:f>
              <xm:sqref>B390</xm:sqref>
            </x14:sparkline>
          </x14:sparklines>
        </x14:sparklineGroup>
        <x14:sparklineGroup displayEmptyCellsAs="gap" displayHidden="1" xr2:uid="{C8B73C11-B658-43F7-B519-1008DB44FC9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Overrides!C383:AP383</xm:f>
              <xm:sqref>B383</xm:sqref>
            </x14:sparkline>
          </x14:sparklines>
        </x14:sparklineGroup>
        <x14:sparklineGroup displayEmptyCellsAs="gap" displayHidden="1" xr2:uid="{24132673-C0EA-41A0-B7A8-A8866B099F3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Overrides!C382:AP382</xm:f>
              <xm:sqref>B382</xm:sqref>
            </x14:sparkline>
          </x14:sparklines>
        </x14:sparklineGroup>
        <x14:sparklineGroup displayEmptyCellsAs="gap" displayHidden="1" xr2:uid="{FF01BDEA-843D-4313-A9E5-27E47BDFB5F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Overrides!C376:AP376</xm:f>
              <xm:sqref>B376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085C-1B35-4A81-89CF-06BFE4FDF283}">
  <dimension ref="A1:AO27"/>
  <sheetViews>
    <sheetView topLeftCell="A13" workbookViewId="0">
      <selection activeCell="D14" sqref="A1:XFD1048576"/>
    </sheetView>
  </sheetViews>
  <sheetFormatPr defaultRowHeight="15" x14ac:dyDescent="0.25"/>
  <cols>
    <col min="1" max="1" width="29.140625" style="2" bestFit="1" customWidth="1"/>
    <col min="2" max="41" width="15.7109375" style="2" customWidth="1"/>
    <col min="42" max="16384" width="9.140625" style="2"/>
  </cols>
  <sheetData>
    <row r="1" spans="1:41" ht="18" thickBot="1" x14ac:dyDescent="0.35">
      <c r="A1" s="31" t="s">
        <v>22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</row>
    <row r="2" spans="1:41" ht="15.75" thickTop="1" x14ac:dyDescent="0.25">
      <c r="A2" s="22" t="str">
        <f>Overrides!A1</f>
        <v>Roof</v>
      </c>
      <c r="B2" s="32">
        <f>Overrides!C17</f>
        <v>0</v>
      </c>
      <c r="C2" s="32">
        <f>Overrides!D17</f>
        <v>0</v>
      </c>
      <c r="D2" s="32">
        <f>Overrides!E17</f>
        <v>0</v>
      </c>
      <c r="E2" s="32">
        <f>Overrides!F17</f>
        <v>0</v>
      </c>
      <c r="F2" s="32">
        <f>Overrides!G17</f>
        <v>0</v>
      </c>
      <c r="G2" s="32">
        <f>Overrides!H17</f>
        <v>0</v>
      </c>
      <c r="H2" s="32">
        <f>Overrides!I17</f>
        <v>0</v>
      </c>
      <c r="I2" s="32">
        <f>Overrides!J17</f>
        <v>0</v>
      </c>
      <c r="J2" s="32">
        <f>Overrides!K17</f>
        <v>0</v>
      </c>
      <c r="K2" s="32">
        <f>Overrides!L17</f>
        <v>0</v>
      </c>
      <c r="L2" s="32">
        <f>Overrides!M17</f>
        <v>0</v>
      </c>
      <c r="M2" s="32">
        <f>Overrides!N17</f>
        <v>0</v>
      </c>
      <c r="N2" s="32">
        <f>Overrides!O17</f>
        <v>0</v>
      </c>
      <c r="O2" s="32">
        <f>Overrides!P17</f>
        <v>0</v>
      </c>
      <c r="P2" s="32">
        <f>Overrides!Q17</f>
        <v>0</v>
      </c>
      <c r="Q2" s="32">
        <f>Overrides!R17</f>
        <v>0</v>
      </c>
      <c r="R2" s="32">
        <f>Overrides!S17</f>
        <v>0</v>
      </c>
      <c r="S2" s="32">
        <f>Overrides!T17</f>
        <v>0</v>
      </c>
      <c r="T2" s="32">
        <f>Overrides!U17</f>
        <v>0</v>
      </c>
      <c r="U2" s="32">
        <f>Overrides!V17</f>
        <v>0</v>
      </c>
      <c r="V2" s="32">
        <f>Overrides!W17</f>
        <v>21673.334816032981</v>
      </c>
      <c r="W2" s="32">
        <f>Overrides!X17</f>
        <v>0</v>
      </c>
      <c r="X2" s="32">
        <f>Overrides!Y17</f>
        <v>0</v>
      </c>
      <c r="Y2" s="32">
        <f>Overrides!Z17</f>
        <v>0</v>
      </c>
      <c r="Z2" s="32">
        <f>Overrides!AA17</f>
        <v>0</v>
      </c>
      <c r="AA2" s="32">
        <f>Overrides!AB17</f>
        <v>0</v>
      </c>
      <c r="AB2" s="32">
        <f>Overrides!AC17</f>
        <v>0</v>
      </c>
      <c r="AC2" s="32">
        <f>Overrides!AD17</f>
        <v>0</v>
      </c>
      <c r="AD2" s="32">
        <f>Overrides!AE17</f>
        <v>0</v>
      </c>
      <c r="AE2" s="32">
        <f>Overrides!AF17</f>
        <v>0</v>
      </c>
      <c r="AF2" s="32">
        <f>Overrides!AG17</f>
        <v>0</v>
      </c>
      <c r="AG2" s="32">
        <f>Overrides!AH17</f>
        <v>0</v>
      </c>
      <c r="AH2" s="32">
        <f>Overrides!AI17</f>
        <v>0</v>
      </c>
      <c r="AI2" s="32">
        <f>Overrides!AJ17</f>
        <v>0</v>
      </c>
      <c r="AJ2" s="32">
        <f>Overrides!AK17</f>
        <v>0</v>
      </c>
      <c r="AK2" s="32">
        <f>Overrides!AL17</f>
        <v>0</v>
      </c>
      <c r="AL2" s="32">
        <f>Overrides!AM17</f>
        <v>0</v>
      </c>
      <c r="AM2" s="32">
        <f>Overrides!AN17</f>
        <v>0</v>
      </c>
      <c r="AN2" s="32">
        <f>Overrides!AO17</f>
        <v>0</v>
      </c>
      <c r="AO2" s="32">
        <f>Overrides!AP17</f>
        <v>0</v>
      </c>
    </row>
    <row r="3" spans="1:41" x14ac:dyDescent="0.25">
      <c r="A3" s="22" t="str">
        <f>Overrides!A20</f>
        <v>Remodel - Kitchen</v>
      </c>
      <c r="B3" s="32">
        <f>Overrides!C36</f>
        <v>0</v>
      </c>
      <c r="C3" s="32">
        <f>Overrides!D36</f>
        <v>0</v>
      </c>
      <c r="D3" s="32">
        <f>Overrides!E36</f>
        <v>0</v>
      </c>
      <c r="E3" s="32">
        <f>Overrides!F36</f>
        <v>0</v>
      </c>
      <c r="F3" s="32">
        <f>Overrides!G36</f>
        <v>0</v>
      </c>
      <c r="G3" s="32">
        <f>Overrides!H36</f>
        <v>0</v>
      </c>
      <c r="H3" s="32">
        <f>Overrides!I36</f>
        <v>0</v>
      </c>
      <c r="I3" s="32">
        <f>Overrides!J36</f>
        <v>0</v>
      </c>
      <c r="J3" s="32">
        <f>Overrides!K36</f>
        <v>0</v>
      </c>
      <c r="K3" s="32">
        <f>Overrides!L36</f>
        <v>0</v>
      </c>
      <c r="L3" s="32">
        <f>Overrides!M36</f>
        <v>0</v>
      </c>
      <c r="M3" s="32">
        <f>Overrides!N36</f>
        <v>0</v>
      </c>
      <c r="N3" s="32">
        <f>Overrides!O36</f>
        <v>0</v>
      </c>
      <c r="O3" s="32">
        <f>Overrides!P36</f>
        <v>0</v>
      </c>
      <c r="P3" s="32">
        <f>Overrides!Q36</f>
        <v>0</v>
      </c>
      <c r="Q3" s="32">
        <f>Overrides!R36</f>
        <v>12463.739332806121</v>
      </c>
      <c r="R3" s="32">
        <f>Overrides!S36</f>
        <v>0</v>
      </c>
      <c r="S3" s="32">
        <f>Overrides!T36</f>
        <v>0</v>
      </c>
      <c r="T3" s="32">
        <f>Overrides!U36</f>
        <v>0</v>
      </c>
      <c r="U3" s="32">
        <f>Overrides!V36</f>
        <v>0</v>
      </c>
      <c r="V3" s="32">
        <f>Overrides!W36</f>
        <v>0</v>
      </c>
      <c r="W3" s="32">
        <f>Overrides!X36</f>
        <v>0</v>
      </c>
      <c r="X3" s="32">
        <f>Overrides!Y36</f>
        <v>0</v>
      </c>
      <c r="Y3" s="32">
        <f>Overrides!Z36</f>
        <v>0</v>
      </c>
      <c r="Z3" s="32">
        <f>Overrides!AA36</f>
        <v>0</v>
      </c>
      <c r="AA3" s="32">
        <f>Overrides!AB36</f>
        <v>0</v>
      </c>
      <c r="AB3" s="32">
        <f>Overrides!AC36</f>
        <v>0</v>
      </c>
      <c r="AC3" s="32">
        <f>Overrides!AD36</f>
        <v>0</v>
      </c>
      <c r="AD3" s="32">
        <f>Overrides!AE36</f>
        <v>0</v>
      </c>
      <c r="AE3" s="32">
        <f>Overrides!AF36</f>
        <v>0</v>
      </c>
      <c r="AF3" s="32">
        <f>Overrides!AG36</f>
        <v>19418.099769517295</v>
      </c>
      <c r="AG3" s="32">
        <f>Overrides!AH36</f>
        <v>0</v>
      </c>
      <c r="AH3" s="32">
        <f>Overrides!AI36</f>
        <v>0</v>
      </c>
      <c r="AI3" s="32">
        <f>Overrides!AJ36</f>
        <v>0</v>
      </c>
      <c r="AJ3" s="32">
        <f>Overrides!AK36</f>
        <v>0</v>
      </c>
      <c r="AK3" s="32">
        <f>Overrides!AL36</f>
        <v>0</v>
      </c>
      <c r="AL3" s="32">
        <f>Overrides!AM36</f>
        <v>0</v>
      </c>
      <c r="AM3" s="32">
        <f>Overrides!AN36</f>
        <v>0</v>
      </c>
      <c r="AN3" s="32">
        <f>Overrides!AO36</f>
        <v>0</v>
      </c>
      <c r="AO3" s="32">
        <f>Overrides!AP36</f>
        <v>0</v>
      </c>
    </row>
    <row r="4" spans="1:41" x14ac:dyDescent="0.25">
      <c r="A4" s="22" t="str">
        <f>Overrides!A39</f>
        <v>Windows</v>
      </c>
      <c r="B4" s="32">
        <f>Overrides!C55</f>
        <v>0</v>
      </c>
      <c r="C4" s="32">
        <f>Overrides!D55</f>
        <v>0</v>
      </c>
      <c r="D4" s="32">
        <f>Overrides!E55</f>
        <v>0</v>
      </c>
      <c r="E4" s="32">
        <f>Overrides!F55</f>
        <v>0</v>
      </c>
      <c r="F4" s="32">
        <f>Overrides!G55</f>
        <v>0</v>
      </c>
      <c r="G4" s="32">
        <f>Overrides!H55</f>
        <v>0</v>
      </c>
      <c r="H4" s="32">
        <f>Overrides!I55</f>
        <v>0</v>
      </c>
      <c r="I4" s="32">
        <f>Overrides!J55</f>
        <v>0</v>
      </c>
      <c r="J4" s="32">
        <f>Overrides!K55</f>
        <v>0</v>
      </c>
      <c r="K4" s="32">
        <f>Overrides!L55</f>
        <v>0</v>
      </c>
      <c r="L4" s="32">
        <f>Overrides!M55</f>
        <v>0</v>
      </c>
      <c r="M4" s="32">
        <f>Overrides!N55</f>
        <v>0</v>
      </c>
      <c r="N4" s="32">
        <f>Overrides!O55</f>
        <v>0</v>
      </c>
      <c r="O4" s="32">
        <f>Overrides!P55</f>
        <v>0</v>
      </c>
      <c r="P4" s="32">
        <f>Overrides!Q55</f>
        <v>0</v>
      </c>
      <c r="Q4" s="32">
        <f>Overrides!R55</f>
        <v>11684.755624505737</v>
      </c>
      <c r="R4" s="32">
        <f>Overrides!S55</f>
        <v>0</v>
      </c>
      <c r="S4" s="32">
        <f>Overrides!T55</f>
        <v>0</v>
      </c>
      <c r="T4" s="32">
        <f>Overrides!U55</f>
        <v>0</v>
      </c>
      <c r="U4" s="32">
        <f>Overrides!V55</f>
        <v>0</v>
      </c>
      <c r="V4" s="32">
        <f>Overrides!W55</f>
        <v>0</v>
      </c>
      <c r="W4" s="32">
        <f>Overrides!X55</f>
        <v>0</v>
      </c>
      <c r="X4" s="32">
        <f>Overrides!Y55</f>
        <v>0</v>
      </c>
      <c r="Y4" s="32">
        <f>Overrides!Z55</f>
        <v>0</v>
      </c>
      <c r="Z4" s="32">
        <f>Overrides!AA55</f>
        <v>0</v>
      </c>
      <c r="AA4" s="32">
        <f>Overrides!AB55</f>
        <v>0</v>
      </c>
      <c r="AB4" s="32">
        <f>Overrides!AC55</f>
        <v>0</v>
      </c>
      <c r="AC4" s="32">
        <f>Overrides!AD55</f>
        <v>0</v>
      </c>
      <c r="AD4" s="32">
        <f>Overrides!AE55</f>
        <v>0</v>
      </c>
      <c r="AE4" s="32">
        <f>Overrides!AF55</f>
        <v>0</v>
      </c>
      <c r="AF4" s="32">
        <f>Overrides!AG55</f>
        <v>18204.468533922467</v>
      </c>
      <c r="AG4" s="32">
        <f>Overrides!AH55</f>
        <v>0</v>
      </c>
      <c r="AH4" s="32">
        <f>Overrides!AI55</f>
        <v>0</v>
      </c>
      <c r="AI4" s="32">
        <f>Overrides!AJ55</f>
        <v>0</v>
      </c>
      <c r="AJ4" s="32">
        <f>Overrides!AK55</f>
        <v>0</v>
      </c>
      <c r="AK4" s="32">
        <f>Overrides!AL55</f>
        <v>0</v>
      </c>
      <c r="AL4" s="32">
        <f>Overrides!AM55</f>
        <v>0</v>
      </c>
      <c r="AM4" s="32">
        <f>Overrides!AN55</f>
        <v>0</v>
      </c>
      <c r="AN4" s="32">
        <f>Overrides!AO55</f>
        <v>0</v>
      </c>
      <c r="AO4" s="32">
        <f>Overrides!AP55</f>
        <v>0</v>
      </c>
    </row>
    <row r="5" spans="1:41" x14ac:dyDescent="0.25">
      <c r="A5" s="22" t="str">
        <f>Overrides!A58</f>
        <v>Air Conditioning</v>
      </c>
      <c r="B5" s="32">
        <f>Overrides!C74</f>
        <v>0</v>
      </c>
      <c r="C5" s="32">
        <f>Overrides!D74</f>
        <v>0</v>
      </c>
      <c r="D5" s="32">
        <f>Overrides!E74</f>
        <v>0</v>
      </c>
      <c r="E5" s="32">
        <f>Overrides!F74</f>
        <v>0</v>
      </c>
      <c r="F5" s="32">
        <f>Overrides!G74</f>
        <v>0</v>
      </c>
      <c r="G5" s="32">
        <f>Overrides!H74</f>
        <v>0</v>
      </c>
      <c r="H5" s="32">
        <f>Overrides!I74</f>
        <v>0</v>
      </c>
      <c r="I5" s="32">
        <f>Overrides!J74</f>
        <v>0</v>
      </c>
      <c r="J5" s="32">
        <f>Overrides!K74</f>
        <v>0</v>
      </c>
      <c r="K5" s="32">
        <f>Overrides!L74</f>
        <v>0</v>
      </c>
      <c r="L5" s="32">
        <f>Overrides!M74</f>
        <v>6719.5818967206096</v>
      </c>
      <c r="M5" s="32">
        <f>Overrides!N74</f>
        <v>0</v>
      </c>
      <c r="N5" s="32">
        <f>Overrides!O74</f>
        <v>0</v>
      </c>
      <c r="O5" s="32">
        <f>Overrides!P74</f>
        <v>0</v>
      </c>
      <c r="P5" s="32">
        <f>Overrides!Q74</f>
        <v>0</v>
      </c>
      <c r="Q5" s="32">
        <f>Overrides!R74</f>
        <v>0</v>
      </c>
      <c r="R5" s="32">
        <f>Overrides!S74</f>
        <v>0</v>
      </c>
      <c r="S5" s="32">
        <f>Overrides!T74</f>
        <v>0</v>
      </c>
      <c r="T5" s="32">
        <f>Overrides!U74</f>
        <v>0</v>
      </c>
      <c r="U5" s="32">
        <f>Overrides!V74</f>
        <v>0</v>
      </c>
      <c r="V5" s="32">
        <f>Overrides!W74</f>
        <v>9030.5561733470749</v>
      </c>
      <c r="W5" s="32">
        <f>Overrides!X74</f>
        <v>0</v>
      </c>
      <c r="X5" s="32">
        <f>Overrides!Y74</f>
        <v>0</v>
      </c>
      <c r="Y5" s="32">
        <f>Overrides!Z74</f>
        <v>0</v>
      </c>
      <c r="Z5" s="32">
        <f>Overrides!AA74</f>
        <v>0</v>
      </c>
      <c r="AA5" s="32">
        <f>Overrides!AB74</f>
        <v>0</v>
      </c>
      <c r="AB5" s="32">
        <f>Overrides!AC74</f>
        <v>0</v>
      </c>
      <c r="AC5" s="32">
        <f>Overrides!AD74</f>
        <v>0</v>
      </c>
      <c r="AD5" s="32">
        <f>Overrides!AE74</f>
        <v>0</v>
      </c>
      <c r="AE5" s="32">
        <f>Overrides!AF74</f>
        <v>0</v>
      </c>
      <c r="AF5" s="32">
        <f>Overrides!AG74</f>
        <v>12136.312355948314</v>
      </c>
      <c r="AG5" s="32">
        <f>Overrides!AH74</f>
        <v>0</v>
      </c>
      <c r="AH5" s="32">
        <f>Overrides!AI74</f>
        <v>0</v>
      </c>
      <c r="AI5" s="32">
        <f>Overrides!AJ74</f>
        <v>0</v>
      </c>
      <c r="AJ5" s="32">
        <f>Overrides!AK74</f>
        <v>0</v>
      </c>
      <c r="AK5" s="32">
        <f>Overrides!AL74</f>
        <v>0</v>
      </c>
      <c r="AL5" s="32">
        <f>Overrides!AM74</f>
        <v>0</v>
      </c>
      <c r="AM5" s="32">
        <f>Overrides!AN74</f>
        <v>0</v>
      </c>
      <c r="AN5" s="32">
        <f>Overrides!AO74</f>
        <v>0</v>
      </c>
      <c r="AO5" s="32">
        <f>Overrides!AP74</f>
        <v>0</v>
      </c>
    </row>
    <row r="6" spans="1:41" x14ac:dyDescent="0.25">
      <c r="A6" s="22" t="str">
        <f>Overrides!A77</f>
        <v>Furnace/Heat Source</v>
      </c>
      <c r="B6" s="32">
        <f>Overrides!C93</f>
        <v>0</v>
      </c>
      <c r="C6" s="32">
        <f>Overrides!D93</f>
        <v>0</v>
      </c>
      <c r="D6" s="32">
        <f>Overrides!E93</f>
        <v>0</v>
      </c>
      <c r="E6" s="32">
        <f>Overrides!F93</f>
        <v>0</v>
      </c>
      <c r="F6" s="32">
        <f>Overrides!G93</f>
        <v>0</v>
      </c>
      <c r="G6" s="32">
        <f>Overrides!H93</f>
        <v>0</v>
      </c>
      <c r="H6" s="32">
        <f>Overrides!I93</f>
        <v>0</v>
      </c>
      <c r="I6" s="32">
        <f>Overrides!J93</f>
        <v>0</v>
      </c>
      <c r="J6" s="32">
        <f>Overrides!K93</f>
        <v>0</v>
      </c>
      <c r="K6" s="32">
        <f>Overrides!L93</f>
        <v>0</v>
      </c>
      <c r="L6" s="32">
        <f>Overrides!M93</f>
        <v>0</v>
      </c>
      <c r="M6" s="32">
        <f>Overrides!N93</f>
        <v>0</v>
      </c>
      <c r="N6" s="32">
        <f>Overrides!O93</f>
        <v>7128.8044342308949</v>
      </c>
      <c r="O6" s="32">
        <f>Overrides!P93</f>
        <v>0</v>
      </c>
      <c r="P6" s="32">
        <f>Overrides!Q93</f>
        <v>0</v>
      </c>
      <c r="Q6" s="32">
        <f>Overrides!R93</f>
        <v>0</v>
      </c>
      <c r="R6" s="32">
        <f>Overrides!S93</f>
        <v>0</v>
      </c>
      <c r="S6" s="32">
        <f>Overrides!T93</f>
        <v>0</v>
      </c>
      <c r="T6" s="32">
        <f>Overrides!U93</f>
        <v>0</v>
      </c>
      <c r="U6" s="32">
        <f>Overrides!V93</f>
        <v>0</v>
      </c>
      <c r="V6" s="32">
        <f>Overrides!W93</f>
        <v>0</v>
      </c>
      <c r="W6" s="32">
        <f>Overrides!X93</f>
        <v>0</v>
      </c>
      <c r="X6" s="32">
        <f>Overrides!Y93</f>
        <v>0</v>
      </c>
      <c r="Y6" s="32">
        <f>Overrides!Z93</f>
        <v>0</v>
      </c>
      <c r="Z6" s="32">
        <f>Overrides!AA93</f>
        <v>10163.970532302023</v>
      </c>
      <c r="AA6" s="32">
        <f>Overrides!AB93</f>
        <v>0</v>
      </c>
      <c r="AB6" s="32">
        <f>Overrides!AC93</f>
        <v>0</v>
      </c>
      <c r="AC6" s="32">
        <f>Overrides!AD93</f>
        <v>0</v>
      </c>
      <c r="AD6" s="32">
        <f>Overrides!AE93</f>
        <v>0</v>
      </c>
      <c r="AE6" s="32">
        <f>Overrides!AF93</f>
        <v>0</v>
      </c>
      <c r="AF6" s="32">
        <f>Overrides!AG93</f>
        <v>0</v>
      </c>
      <c r="AG6" s="32">
        <f>Overrides!AH93</f>
        <v>0</v>
      </c>
      <c r="AH6" s="32">
        <f>Overrides!AI93</f>
        <v>0</v>
      </c>
      <c r="AI6" s="32">
        <f>Overrides!AJ93</f>
        <v>0</v>
      </c>
      <c r="AJ6" s="32">
        <f>Overrides!AK93</f>
        <v>0</v>
      </c>
      <c r="AK6" s="32">
        <f>Overrides!AL93</f>
        <v>0</v>
      </c>
      <c r="AL6" s="32">
        <f>Overrides!AM93</f>
        <v>14491.391640013368</v>
      </c>
      <c r="AM6" s="32">
        <f>Overrides!AN93</f>
        <v>0</v>
      </c>
      <c r="AN6" s="32">
        <f>Overrides!AO93</f>
        <v>0</v>
      </c>
      <c r="AO6" s="32">
        <f>Overrides!AP93</f>
        <v>0</v>
      </c>
    </row>
    <row r="7" spans="1:41" x14ac:dyDescent="0.25">
      <c r="A7" s="22" t="str">
        <f>Overrides!A96</f>
        <v>Paint - Exterior</v>
      </c>
      <c r="B7" s="32">
        <f>Overrides!C112</f>
        <v>0</v>
      </c>
      <c r="C7" s="32">
        <f>Overrides!D112</f>
        <v>0</v>
      </c>
      <c r="D7" s="32">
        <f>Overrides!E112</f>
        <v>0</v>
      </c>
      <c r="E7" s="32">
        <f>Overrides!F112</f>
        <v>0</v>
      </c>
      <c r="F7" s="32">
        <f>Overrides!G112</f>
        <v>0</v>
      </c>
      <c r="G7" s="32">
        <f>Overrides!H112</f>
        <v>0</v>
      </c>
      <c r="H7" s="32">
        <f>Overrides!I112</f>
        <v>0</v>
      </c>
      <c r="I7" s="32">
        <f>Overrides!J112</f>
        <v>0</v>
      </c>
      <c r="J7" s="32">
        <f>Overrides!K112</f>
        <v>0</v>
      </c>
      <c r="K7" s="32">
        <f>Overrides!L112</f>
        <v>0</v>
      </c>
      <c r="L7" s="32">
        <f>Overrides!M112</f>
        <v>6719.5818967206096</v>
      </c>
      <c r="M7" s="32">
        <f>Overrides!N112</f>
        <v>0</v>
      </c>
      <c r="N7" s="32">
        <f>Overrides!O112</f>
        <v>0</v>
      </c>
      <c r="O7" s="32">
        <f>Overrides!P112</f>
        <v>0</v>
      </c>
      <c r="P7" s="32">
        <f>Overrides!Q112</f>
        <v>0</v>
      </c>
      <c r="Q7" s="32">
        <f>Overrides!R112</f>
        <v>0</v>
      </c>
      <c r="R7" s="32">
        <f>Overrides!S112</f>
        <v>0</v>
      </c>
      <c r="S7" s="32">
        <f>Overrides!T112</f>
        <v>0</v>
      </c>
      <c r="T7" s="32">
        <f>Overrides!U112</f>
        <v>0</v>
      </c>
      <c r="U7" s="32">
        <f>Overrides!V112</f>
        <v>0</v>
      </c>
      <c r="V7" s="32">
        <f>Overrides!W112</f>
        <v>9030.5561733470749</v>
      </c>
      <c r="W7" s="32">
        <f>Overrides!X112</f>
        <v>0</v>
      </c>
      <c r="X7" s="32">
        <f>Overrides!Y112</f>
        <v>0</v>
      </c>
      <c r="Y7" s="32">
        <f>Overrides!Z112</f>
        <v>0</v>
      </c>
      <c r="Z7" s="32">
        <f>Overrides!AA112</f>
        <v>0</v>
      </c>
      <c r="AA7" s="32">
        <f>Overrides!AB112</f>
        <v>0</v>
      </c>
      <c r="AB7" s="32">
        <f>Overrides!AC112</f>
        <v>0</v>
      </c>
      <c r="AC7" s="32">
        <f>Overrides!AD112</f>
        <v>0</v>
      </c>
      <c r="AD7" s="32">
        <f>Overrides!AE112</f>
        <v>0</v>
      </c>
      <c r="AE7" s="32">
        <f>Overrides!AF112</f>
        <v>0</v>
      </c>
      <c r="AF7" s="32">
        <f>Overrides!AG112</f>
        <v>12136.312355948314</v>
      </c>
      <c r="AG7" s="32">
        <f>Overrides!AH112</f>
        <v>0</v>
      </c>
      <c r="AH7" s="32">
        <f>Overrides!AI112</f>
        <v>0</v>
      </c>
      <c r="AI7" s="32">
        <f>Overrides!AJ112</f>
        <v>0</v>
      </c>
      <c r="AJ7" s="32">
        <f>Overrides!AK112</f>
        <v>0</v>
      </c>
      <c r="AK7" s="32">
        <f>Overrides!AL112</f>
        <v>0</v>
      </c>
      <c r="AL7" s="32">
        <f>Overrides!AM112</f>
        <v>0</v>
      </c>
      <c r="AM7" s="32">
        <f>Overrides!AN112</f>
        <v>0</v>
      </c>
      <c r="AN7" s="32">
        <f>Overrides!AO112</f>
        <v>0</v>
      </c>
      <c r="AO7" s="32">
        <f>Overrides!AP112</f>
        <v>0</v>
      </c>
    </row>
    <row r="8" spans="1:41" x14ac:dyDescent="0.25">
      <c r="A8" s="22" t="str">
        <f>Overrides!A115</f>
        <v>Remodel - Bathrooms</v>
      </c>
      <c r="B8" s="32">
        <f>Overrides!C131</f>
        <v>0</v>
      </c>
      <c r="C8" s="32">
        <f>Overrides!D131</f>
        <v>0</v>
      </c>
      <c r="D8" s="32">
        <f>Overrides!E131</f>
        <v>0</v>
      </c>
      <c r="E8" s="32">
        <f>Overrides!F131</f>
        <v>0</v>
      </c>
      <c r="F8" s="32">
        <f>Overrides!G131</f>
        <v>0</v>
      </c>
      <c r="G8" s="32">
        <f>Overrides!H131</f>
        <v>0</v>
      </c>
      <c r="H8" s="32">
        <f>Overrides!I131</f>
        <v>0</v>
      </c>
      <c r="I8" s="32">
        <f>Overrides!J131</f>
        <v>0</v>
      </c>
      <c r="J8" s="32">
        <f>Overrides!K131</f>
        <v>0</v>
      </c>
      <c r="K8" s="32">
        <f>Overrides!L131</f>
        <v>0</v>
      </c>
      <c r="L8" s="32">
        <f>Overrides!M131</f>
        <v>0</v>
      </c>
      <c r="M8" s="32">
        <f>Overrides!N131</f>
        <v>0</v>
      </c>
      <c r="N8" s="32">
        <f>Overrides!O131</f>
        <v>0</v>
      </c>
      <c r="O8" s="32">
        <f>Overrides!P131</f>
        <v>0</v>
      </c>
      <c r="P8" s="32">
        <f>Overrides!Q131</f>
        <v>0</v>
      </c>
      <c r="Q8" s="32">
        <f>Overrides!R131</f>
        <v>7789.8370830038248</v>
      </c>
      <c r="R8" s="32">
        <f>Overrides!S131</f>
        <v>0</v>
      </c>
      <c r="S8" s="32">
        <f>Overrides!T131</f>
        <v>0</v>
      </c>
      <c r="T8" s="32">
        <f>Overrides!U131</f>
        <v>0</v>
      </c>
      <c r="U8" s="32">
        <f>Overrides!V131</f>
        <v>0</v>
      </c>
      <c r="V8" s="32">
        <f>Overrides!W131</f>
        <v>0</v>
      </c>
      <c r="W8" s="32">
        <f>Overrides!X131</f>
        <v>0</v>
      </c>
      <c r="X8" s="32">
        <f>Overrides!Y131</f>
        <v>0</v>
      </c>
      <c r="Y8" s="32">
        <f>Overrides!Z131</f>
        <v>0</v>
      </c>
      <c r="Z8" s="32">
        <f>Overrides!AA131</f>
        <v>0</v>
      </c>
      <c r="AA8" s="32">
        <f>Overrides!AB131</f>
        <v>0</v>
      </c>
      <c r="AB8" s="32">
        <f>Overrides!AC131</f>
        <v>0</v>
      </c>
      <c r="AC8" s="32">
        <f>Overrides!AD131</f>
        <v>0</v>
      </c>
      <c r="AD8" s="32">
        <f>Overrides!AE131</f>
        <v>0</v>
      </c>
      <c r="AE8" s="32">
        <f>Overrides!AF131</f>
        <v>0</v>
      </c>
      <c r="AF8" s="32">
        <f>Overrides!AG131</f>
        <v>12136.312355948314</v>
      </c>
      <c r="AG8" s="32">
        <f>Overrides!AH131</f>
        <v>0</v>
      </c>
      <c r="AH8" s="32">
        <f>Overrides!AI131</f>
        <v>0</v>
      </c>
      <c r="AI8" s="32">
        <f>Overrides!AJ131</f>
        <v>0</v>
      </c>
      <c r="AJ8" s="32">
        <f>Overrides!AK131</f>
        <v>0</v>
      </c>
      <c r="AK8" s="32">
        <f>Overrides!AL131</f>
        <v>0</v>
      </c>
      <c r="AL8" s="32">
        <f>Overrides!AM131</f>
        <v>0</v>
      </c>
      <c r="AM8" s="32">
        <f>Overrides!AN131</f>
        <v>0</v>
      </c>
      <c r="AN8" s="32">
        <f>Overrides!AO131</f>
        <v>0</v>
      </c>
      <c r="AO8" s="32">
        <f>Overrides!AP131</f>
        <v>0</v>
      </c>
    </row>
    <row r="9" spans="1:41" x14ac:dyDescent="0.25">
      <c r="A9" s="22" t="str">
        <f>Overrides!A134</f>
        <v>Paint - Interior</v>
      </c>
      <c r="B9" s="32">
        <f>Overrides!C150</f>
        <v>0</v>
      </c>
      <c r="C9" s="32">
        <f>Overrides!D150</f>
        <v>0</v>
      </c>
      <c r="D9" s="32">
        <f>Overrides!E150</f>
        <v>0</v>
      </c>
      <c r="E9" s="32">
        <f>Overrides!F150</f>
        <v>0</v>
      </c>
      <c r="F9" s="32">
        <f>Overrides!G150</f>
        <v>0</v>
      </c>
      <c r="G9" s="32">
        <f>Overrides!H150</f>
        <v>4057.45926005</v>
      </c>
      <c r="H9" s="32">
        <f>Overrides!I150</f>
        <v>0</v>
      </c>
      <c r="I9" s="32">
        <f>Overrides!J150</f>
        <v>0</v>
      </c>
      <c r="J9" s="32">
        <f>Overrides!K150</f>
        <v>0</v>
      </c>
      <c r="K9" s="32">
        <f>Overrides!L150</f>
        <v>0</v>
      </c>
      <c r="L9" s="32">
        <f>Overrides!M150</f>
        <v>4703.7073277044283</v>
      </c>
      <c r="M9" s="32">
        <f>Overrides!N150</f>
        <v>0</v>
      </c>
      <c r="N9" s="32">
        <f>Overrides!O150</f>
        <v>0</v>
      </c>
      <c r="O9" s="32">
        <f>Overrides!P150</f>
        <v>0</v>
      </c>
      <c r="P9" s="32">
        <f>Overrides!Q150</f>
        <v>0</v>
      </c>
      <c r="Q9" s="32">
        <f>Overrides!R150</f>
        <v>5452.8859581026791</v>
      </c>
      <c r="R9" s="32">
        <f>Overrides!S150</f>
        <v>0</v>
      </c>
      <c r="S9" s="32">
        <f>Overrides!T150</f>
        <v>0</v>
      </c>
      <c r="T9" s="32">
        <f>Overrides!U150</f>
        <v>0</v>
      </c>
      <c r="U9" s="32">
        <f>Overrides!V150</f>
        <v>0</v>
      </c>
      <c r="V9" s="32">
        <f>Overrides!W150</f>
        <v>6321.3893213429528</v>
      </c>
      <c r="W9" s="32">
        <f>Overrides!X150</f>
        <v>0</v>
      </c>
      <c r="X9" s="32">
        <f>Overrides!Y150</f>
        <v>0</v>
      </c>
      <c r="Y9" s="32">
        <f>Overrides!Z150</f>
        <v>0</v>
      </c>
      <c r="Z9" s="32">
        <f>Overrides!AA150</f>
        <v>0</v>
      </c>
      <c r="AA9" s="32">
        <f>Overrides!AB150</f>
        <v>7328.2227537897588</v>
      </c>
      <c r="AB9" s="32">
        <f>Overrides!AC150</f>
        <v>0</v>
      </c>
      <c r="AC9" s="32">
        <f>Overrides!AD150</f>
        <v>0</v>
      </c>
      <c r="AD9" s="32">
        <f>Overrides!AE150</f>
        <v>0</v>
      </c>
      <c r="AE9" s="32">
        <f>Overrides!AF150</f>
        <v>0</v>
      </c>
      <c r="AF9" s="32">
        <f>Overrides!AG150</f>
        <v>8495.4186491638193</v>
      </c>
      <c r="AG9" s="32">
        <f>Overrides!AH150</f>
        <v>0</v>
      </c>
      <c r="AH9" s="32">
        <f>Overrides!AI150</f>
        <v>0</v>
      </c>
      <c r="AI9" s="32">
        <f>Overrides!AJ150</f>
        <v>0</v>
      </c>
      <c r="AJ9" s="32">
        <f>Overrides!AK150</f>
        <v>0</v>
      </c>
      <c r="AK9" s="32">
        <f>Overrides!AL150</f>
        <v>9848.5185903003476</v>
      </c>
      <c r="AL9" s="32">
        <f>Overrides!AM150</f>
        <v>0</v>
      </c>
      <c r="AM9" s="32">
        <f>Overrides!AN150</f>
        <v>0</v>
      </c>
      <c r="AN9" s="32">
        <f>Overrides!AO150</f>
        <v>0</v>
      </c>
      <c r="AO9" s="32">
        <f>Overrides!AP150</f>
        <v>0</v>
      </c>
    </row>
    <row r="10" spans="1:41" x14ac:dyDescent="0.25">
      <c r="A10" s="22" t="str">
        <f>Overrides!A153</f>
        <v>Carpet/Flooring</v>
      </c>
      <c r="B10" s="32">
        <f>Overrides!C169</f>
        <v>0</v>
      </c>
      <c r="C10" s="32">
        <f>Overrides!D169</f>
        <v>0</v>
      </c>
      <c r="D10" s="32">
        <f>Overrides!E169</f>
        <v>0</v>
      </c>
      <c r="E10" s="32">
        <f>Overrides!F169</f>
        <v>0</v>
      </c>
      <c r="F10" s="32">
        <f>Overrides!G169</f>
        <v>0</v>
      </c>
      <c r="G10" s="32">
        <f>Overrides!H169</f>
        <v>4637.0962972000007</v>
      </c>
      <c r="H10" s="32">
        <f>Overrides!I169</f>
        <v>0</v>
      </c>
      <c r="I10" s="32">
        <f>Overrides!J169</f>
        <v>0</v>
      </c>
      <c r="J10" s="32">
        <f>Overrides!K169</f>
        <v>0</v>
      </c>
      <c r="K10" s="32">
        <f>Overrides!L169</f>
        <v>0</v>
      </c>
      <c r="L10" s="32">
        <f>Overrides!M169</f>
        <v>5375.6655173764884</v>
      </c>
      <c r="M10" s="32">
        <f>Overrides!N169</f>
        <v>0</v>
      </c>
      <c r="N10" s="32">
        <f>Overrides!O169</f>
        <v>0</v>
      </c>
      <c r="O10" s="32">
        <f>Overrides!P169</f>
        <v>0</v>
      </c>
      <c r="P10" s="32">
        <f>Overrides!Q169</f>
        <v>0</v>
      </c>
      <c r="Q10" s="32">
        <f>Overrides!R169</f>
        <v>6231.8696664030604</v>
      </c>
      <c r="R10" s="32">
        <f>Overrides!S169</f>
        <v>0</v>
      </c>
      <c r="S10" s="32">
        <f>Overrides!T169</f>
        <v>0</v>
      </c>
      <c r="T10" s="32">
        <f>Overrides!U169</f>
        <v>0</v>
      </c>
      <c r="U10" s="32">
        <f>Overrides!V169</f>
        <v>0</v>
      </c>
      <c r="V10" s="32">
        <f>Overrides!W169</f>
        <v>7224.4449386776587</v>
      </c>
      <c r="W10" s="32">
        <f>Overrides!X169</f>
        <v>0</v>
      </c>
      <c r="X10" s="32">
        <f>Overrides!Y169</f>
        <v>0</v>
      </c>
      <c r="Y10" s="32">
        <f>Overrides!Z169</f>
        <v>0</v>
      </c>
      <c r="Z10" s="32">
        <f>Overrides!AA169</f>
        <v>0</v>
      </c>
      <c r="AA10" s="32">
        <f>Overrides!AB169</f>
        <v>8375.1117186168649</v>
      </c>
      <c r="AB10" s="32">
        <f>Overrides!AC169</f>
        <v>0</v>
      </c>
      <c r="AC10" s="32">
        <f>Overrides!AD169</f>
        <v>0</v>
      </c>
      <c r="AD10" s="32">
        <f>Overrides!AE169</f>
        <v>0</v>
      </c>
      <c r="AE10" s="32">
        <f>Overrides!AF169</f>
        <v>0</v>
      </c>
      <c r="AF10" s="32">
        <f>Overrides!AG169</f>
        <v>9709.0498847586477</v>
      </c>
      <c r="AG10" s="32">
        <f>Overrides!AH169</f>
        <v>0</v>
      </c>
      <c r="AH10" s="32">
        <f>Overrides!AI169</f>
        <v>0</v>
      </c>
      <c r="AI10" s="32">
        <f>Overrides!AJ169</f>
        <v>0</v>
      </c>
      <c r="AJ10" s="32">
        <f>Overrides!AK169</f>
        <v>0</v>
      </c>
      <c r="AK10" s="32">
        <f>Overrides!AL169</f>
        <v>11255.449817486106</v>
      </c>
      <c r="AL10" s="32">
        <f>Overrides!AM169</f>
        <v>0</v>
      </c>
      <c r="AM10" s="32">
        <f>Overrides!AN169</f>
        <v>0</v>
      </c>
      <c r="AN10" s="32">
        <f>Overrides!AO169</f>
        <v>0</v>
      </c>
      <c r="AO10" s="32">
        <f>Overrides!AP169</f>
        <v>0</v>
      </c>
    </row>
    <row r="11" spans="1:41" x14ac:dyDescent="0.25">
      <c r="A11" s="22" t="s">
        <v>6</v>
      </c>
      <c r="B11" s="32">
        <f>Overrides!C188</f>
        <v>0</v>
      </c>
      <c r="C11" s="32">
        <f>Overrides!D188</f>
        <v>0</v>
      </c>
      <c r="D11" s="32">
        <f>Overrides!E188</f>
        <v>0</v>
      </c>
      <c r="E11" s="32">
        <f>Overrides!F188</f>
        <v>0</v>
      </c>
      <c r="F11" s="32">
        <f>Overrides!G188</f>
        <v>0</v>
      </c>
      <c r="G11" s="32">
        <f>Overrides!H188</f>
        <v>0</v>
      </c>
      <c r="H11" s="32">
        <f>Overrides!I188</f>
        <v>0</v>
      </c>
      <c r="I11" s="32">
        <f>Overrides!J188</f>
        <v>0</v>
      </c>
      <c r="J11" s="32">
        <f>Overrides!K188</f>
        <v>0</v>
      </c>
      <c r="K11" s="32">
        <f>Overrides!L188</f>
        <v>0</v>
      </c>
      <c r="L11" s="32">
        <f>Overrides!M188</f>
        <v>3359.7909483603048</v>
      </c>
      <c r="M11" s="32">
        <f>Overrides!N188</f>
        <v>0</v>
      </c>
      <c r="N11" s="32">
        <f>Overrides!O188</f>
        <v>0</v>
      </c>
      <c r="O11" s="32">
        <f>Overrides!P188</f>
        <v>0</v>
      </c>
      <c r="P11" s="32">
        <f>Overrides!Q188</f>
        <v>0</v>
      </c>
      <c r="Q11" s="32">
        <f>Overrides!R188</f>
        <v>0</v>
      </c>
      <c r="R11" s="32">
        <f>Overrides!S188</f>
        <v>0</v>
      </c>
      <c r="S11" s="32">
        <f>Overrides!T188</f>
        <v>0</v>
      </c>
      <c r="T11" s="32">
        <f>Overrides!U188</f>
        <v>0</v>
      </c>
      <c r="U11" s="32">
        <f>Overrides!V188</f>
        <v>0</v>
      </c>
      <c r="V11" s="32">
        <f>Overrides!W188</f>
        <v>4515.2780866735375</v>
      </c>
      <c r="W11" s="32">
        <f>Overrides!X188</f>
        <v>0</v>
      </c>
      <c r="X11" s="32">
        <f>Overrides!Y188</f>
        <v>0</v>
      </c>
      <c r="Y11" s="32">
        <f>Overrides!Z188</f>
        <v>0</v>
      </c>
      <c r="Z11" s="32">
        <f>Overrides!AA188</f>
        <v>0</v>
      </c>
      <c r="AA11" s="32">
        <f>Overrides!AB188</f>
        <v>0</v>
      </c>
      <c r="AB11" s="32">
        <f>Overrides!AC188</f>
        <v>0</v>
      </c>
      <c r="AC11" s="32">
        <f>Overrides!AD188</f>
        <v>0</v>
      </c>
      <c r="AD11" s="32">
        <f>Overrides!AE188</f>
        <v>0</v>
      </c>
      <c r="AE11" s="32">
        <f>Overrides!AF188</f>
        <v>0</v>
      </c>
      <c r="AF11" s="32">
        <f>Overrides!AG188</f>
        <v>6068.1561779741569</v>
      </c>
      <c r="AG11" s="32">
        <f>Overrides!AH188</f>
        <v>0</v>
      </c>
      <c r="AH11" s="32">
        <f>Overrides!AI188</f>
        <v>0</v>
      </c>
      <c r="AI11" s="32">
        <f>Overrides!AJ188</f>
        <v>0</v>
      </c>
      <c r="AJ11" s="32">
        <f>Overrides!AK188</f>
        <v>0</v>
      </c>
      <c r="AK11" s="32">
        <f>Overrides!AL188</f>
        <v>0</v>
      </c>
      <c r="AL11" s="32">
        <f>Overrides!AM188</f>
        <v>0</v>
      </c>
      <c r="AM11" s="32">
        <f>Overrides!AN188</f>
        <v>0</v>
      </c>
      <c r="AN11" s="32">
        <f>Overrides!AO188</f>
        <v>0</v>
      </c>
      <c r="AO11" s="32">
        <f>Overrides!AP188</f>
        <v>0</v>
      </c>
    </row>
    <row r="12" spans="1:41" x14ac:dyDescent="0.25">
      <c r="A12" s="22" t="str">
        <f>Overrides!A191</f>
        <v>Gutters</v>
      </c>
      <c r="B12" s="32">
        <f>Overrides!C207</f>
        <v>0</v>
      </c>
      <c r="C12" s="32">
        <f>Overrides!D207</f>
        <v>0</v>
      </c>
      <c r="D12" s="32">
        <f>Overrides!E207</f>
        <v>0</v>
      </c>
      <c r="E12" s="32">
        <f>Overrides!F207</f>
        <v>0</v>
      </c>
      <c r="F12" s="32">
        <f>Overrides!G207</f>
        <v>0</v>
      </c>
      <c r="G12" s="32">
        <f>Overrides!H207</f>
        <v>0</v>
      </c>
      <c r="H12" s="32">
        <f>Overrides!I207</f>
        <v>0</v>
      </c>
      <c r="I12" s="32">
        <f>Overrides!J207</f>
        <v>0</v>
      </c>
      <c r="J12" s="32">
        <f>Overrides!K207</f>
        <v>0</v>
      </c>
      <c r="K12" s="32">
        <f>Overrides!L207</f>
        <v>0</v>
      </c>
      <c r="L12" s="32">
        <f>Overrides!M207</f>
        <v>0</v>
      </c>
      <c r="M12" s="32">
        <f>Overrides!N207</f>
        <v>0</v>
      </c>
      <c r="N12" s="32">
        <f>Overrides!O207</f>
        <v>0</v>
      </c>
      <c r="O12" s="32">
        <f>Overrides!P207</f>
        <v>0</v>
      </c>
      <c r="P12" s="32">
        <f>Overrides!Q207</f>
        <v>0</v>
      </c>
      <c r="Q12" s="32">
        <f>Overrides!R207</f>
        <v>0</v>
      </c>
      <c r="R12" s="32">
        <f>Overrides!S207</f>
        <v>0</v>
      </c>
      <c r="S12" s="32">
        <f>Overrides!T207</f>
        <v>0</v>
      </c>
      <c r="T12" s="32">
        <f>Overrides!U207</f>
        <v>0</v>
      </c>
      <c r="U12" s="32">
        <f>Overrides!V207</f>
        <v>0</v>
      </c>
      <c r="V12" s="32">
        <f>Overrides!W207</f>
        <v>4515.2780866735375</v>
      </c>
      <c r="W12" s="32">
        <f>Overrides!X207</f>
        <v>0</v>
      </c>
      <c r="X12" s="32">
        <f>Overrides!Y207</f>
        <v>0</v>
      </c>
      <c r="Y12" s="32">
        <f>Overrides!Z207</f>
        <v>0</v>
      </c>
      <c r="Z12" s="32">
        <f>Overrides!AA207</f>
        <v>0</v>
      </c>
      <c r="AA12" s="32">
        <f>Overrides!AB207</f>
        <v>0</v>
      </c>
      <c r="AB12" s="32">
        <f>Overrides!AC207</f>
        <v>0</v>
      </c>
      <c r="AC12" s="32">
        <f>Overrides!AD207</f>
        <v>0</v>
      </c>
      <c r="AD12" s="32">
        <f>Overrides!AE207</f>
        <v>0</v>
      </c>
      <c r="AE12" s="32">
        <f>Overrides!AF207</f>
        <v>0</v>
      </c>
      <c r="AF12" s="32">
        <f>Overrides!AG207</f>
        <v>0</v>
      </c>
      <c r="AG12" s="32">
        <f>Overrides!AH207</f>
        <v>0</v>
      </c>
      <c r="AH12" s="32">
        <f>Overrides!AI207</f>
        <v>0</v>
      </c>
      <c r="AI12" s="32">
        <f>Overrides!AJ207</f>
        <v>0</v>
      </c>
      <c r="AJ12" s="32">
        <f>Overrides!AK207</f>
        <v>0</v>
      </c>
      <c r="AK12" s="32">
        <f>Overrides!AL207</f>
        <v>0</v>
      </c>
      <c r="AL12" s="32">
        <f>Overrides!AM207</f>
        <v>0</v>
      </c>
      <c r="AM12" s="32">
        <f>Overrides!AN207</f>
        <v>0</v>
      </c>
      <c r="AN12" s="32">
        <f>Overrides!AO207</f>
        <v>0</v>
      </c>
      <c r="AO12" s="32">
        <f>Overrides!AP207</f>
        <v>0</v>
      </c>
    </row>
    <row r="13" spans="1:41" x14ac:dyDescent="0.25">
      <c r="A13" s="22" t="str">
        <f>Overrides!A210</f>
        <v>Landscaping</v>
      </c>
      <c r="B13" s="32">
        <f>Overrides!C226</f>
        <v>0</v>
      </c>
      <c r="C13" s="32">
        <f>Overrides!D226</f>
        <v>0</v>
      </c>
      <c r="D13" s="32">
        <f>Overrides!E226</f>
        <v>0</v>
      </c>
      <c r="E13" s="32">
        <f>Overrides!F226</f>
        <v>0</v>
      </c>
      <c r="F13" s="32">
        <f>Overrides!G226</f>
        <v>0</v>
      </c>
      <c r="G13" s="32">
        <f>Overrides!H226</f>
        <v>0</v>
      </c>
      <c r="H13" s="32">
        <f>Overrides!I226</f>
        <v>0</v>
      </c>
      <c r="I13" s="32">
        <f>Overrides!J226</f>
        <v>2459.7477308497405</v>
      </c>
      <c r="J13" s="32">
        <f>Overrides!K226</f>
        <v>0</v>
      </c>
      <c r="K13" s="32">
        <f>Overrides!L226</f>
        <v>0</v>
      </c>
      <c r="L13" s="32">
        <f>Overrides!M226</f>
        <v>0</v>
      </c>
      <c r="M13" s="32">
        <f>Overrides!N226</f>
        <v>0</v>
      </c>
      <c r="N13" s="32">
        <f>Overrides!O226</f>
        <v>0</v>
      </c>
      <c r="O13" s="32">
        <f>Overrides!P226</f>
        <v>0</v>
      </c>
      <c r="P13" s="32">
        <f>Overrides!Q226</f>
        <v>3025.1794497102233</v>
      </c>
      <c r="Q13" s="32">
        <f>Overrides!R226</f>
        <v>0</v>
      </c>
      <c r="R13" s="32">
        <f>Overrides!S226</f>
        <v>0</v>
      </c>
      <c r="S13" s="32">
        <f>Overrides!T226</f>
        <v>0</v>
      </c>
      <c r="T13" s="32">
        <f>Overrides!U226</f>
        <v>0</v>
      </c>
      <c r="U13" s="32">
        <f>Overrides!V226</f>
        <v>0</v>
      </c>
      <c r="V13" s="32">
        <f>Overrides!W226</f>
        <v>0</v>
      </c>
      <c r="W13" s="32">
        <f>Overrides!X226</f>
        <v>3720.5891434189944</v>
      </c>
      <c r="X13" s="32">
        <f>Overrides!Y226</f>
        <v>0</v>
      </c>
      <c r="Y13" s="32">
        <f>Overrides!Z226</f>
        <v>0</v>
      </c>
      <c r="Z13" s="32">
        <f>Overrides!AA226</f>
        <v>0</v>
      </c>
      <c r="AA13" s="32">
        <f>Overrides!AB226</f>
        <v>0</v>
      </c>
      <c r="AB13" s="32">
        <f>Overrides!AC226</f>
        <v>0</v>
      </c>
      <c r="AC13" s="32">
        <f>Overrides!AD226</f>
        <v>0</v>
      </c>
      <c r="AD13" s="32">
        <f>Overrides!AE226</f>
        <v>4575.8553514745254</v>
      </c>
      <c r="AE13" s="32">
        <f>Overrides!AF226</f>
        <v>0</v>
      </c>
      <c r="AF13" s="32">
        <f>Overrides!AG226</f>
        <v>0</v>
      </c>
      <c r="AG13" s="32">
        <f>Overrides!AH226</f>
        <v>0</v>
      </c>
      <c r="AH13" s="32">
        <f>Overrides!AI226</f>
        <v>0</v>
      </c>
      <c r="AI13" s="32">
        <f>Overrides!AJ226</f>
        <v>0</v>
      </c>
      <c r="AJ13" s="32">
        <f>Overrides!AK226</f>
        <v>0</v>
      </c>
      <c r="AK13" s="32">
        <f>Overrides!AL226</f>
        <v>5627.7249087430528</v>
      </c>
      <c r="AL13" s="32">
        <f>Overrides!AM226</f>
        <v>0</v>
      </c>
      <c r="AM13" s="32">
        <f>Overrides!AN226</f>
        <v>0</v>
      </c>
      <c r="AN13" s="32">
        <f>Overrides!AO226</f>
        <v>0</v>
      </c>
      <c r="AO13" s="32">
        <f>Overrides!AP226</f>
        <v>0</v>
      </c>
    </row>
    <row r="14" spans="1:41" x14ac:dyDescent="0.25">
      <c r="A14" s="22" t="str">
        <f>Overrides!A229</f>
        <v>Fixtures - Electrical</v>
      </c>
      <c r="B14" s="32">
        <f>Overrides!C245</f>
        <v>0</v>
      </c>
      <c r="C14" s="32">
        <f>Overrides!D245</f>
        <v>0</v>
      </c>
      <c r="D14" s="32">
        <f>Overrides!E245</f>
        <v>0</v>
      </c>
      <c r="E14" s="32">
        <f>Overrides!F245</f>
        <v>0</v>
      </c>
      <c r="F14" s="32">
        <f>Overrides!G245</f>
        <v>0</v>
      </c>
      <c r="G14" s="32">
        <f>Overrides!H245</f>
        <v>0</v>
      </c>
      <c r="H14" s="32">
        <f>Overrides!I245</f>
        <v>0</v>
      </c>
      <c r="I14" s="32">
        <f>Overrides!J245</f>
        <v>0</v>
      </c>
      <c r="J14" s="32">
        <f>Overrides!K245</f>
        <v>0</v>
      </c>
      <c r="K14" s="32">
        <f>Overrides!L245</f>
        <v>0</v>
      </c>
      <c r="L14" s="32">
        <f>Overrides!M245</f>
        <v>1343.9163793441221</v>
      </c>
      <c r="M14" s="32">
        <f>Overrides!N245</f>
        <v>0</v>
      </c>
      <c r="N14" s="32">
        <f>Overrides!O245</f>
        <v>0</v>
      </c>
      <c r="O14" s="32">
        <f>Overrides!P245</f>
        <v>0</v>
      </c>
      <c r="P14" s="32">
        <f>Overrides!Q245</f>
        <v>0</v>
      </c>
      <c r="Q14" s="32">
        <f>Overrides!R245</f>
        <v>0</v>
      </c>
      <c r="R14" s="32">
        <f>Overrides!S245</f>
        <v>0</v>
      </c>
      <c r="S14" s="32">
        <f>Overrides!T245</f>
        <v>0</v>
      </c>
      <c r="T14" s="32">
        <f>Overrides!U245</f>
        <v>0</v>
      </c>
      <c r="U14" s="32">
        <f>Overrides!V245</f>
        <v>0</v>
      </c>
      <c r="V14" s="32">
        <f>Overrides!W245</f>
        <v>1806.1112346694147</v>
      </c>
      <c r="W14" s="32">
        <f>Overrides!X245</f>
        <v>0</v>
      </c>
      <c r="X14" s="32">
        <f>Overrides!Y245</f>
        <v>0</v>
      </c>
      <c r="Y14" s="32">
        <f>Overrides!Z245</f>
        <v>0</v>
      </c>
      <c r="Z14" s="32">
        <f>Overrides!AA245</f>
        <v>0</v>
      </c>
      <c r="AA14" s="32">
        <f>Overrides!AB245</f>
        <v>0</v>
      </c>
      <c r="AB14" s="32">
        <f>Overrides!AC245</f>
        <v>0</v>
      </c>
      <c r="AC14" s="32">
        <f>Overrides!AD245</f>
        <v>0</v>
      </c>
      <c r="AD14" s="32">
        <f>Overrides!AE245</f>
        <v>0</v>
      </c>
      <c r="AE14" s="32">
        <f>Overrides!AF245</f>
        <v>0</v>
      </c>
      <c r="AF14" s="32">
        <f>Overrides!AG245</f>
        <v>2427.2624711896619</v>
      </c>
      <c r="AG14" s="32">
        <f>Overrides!AH245</f>
        <v>0</v>
      </c>
      <c r="AH14" s="32">
        <f>Overrides!AI245</f>
        <v>0</v>
      </c>
      <c r="AI14" s="32">
        <f>Overrides!AJ245</f>
        <v>0</v>
      </c>
      <c r="AJ14" s="32">
        <f>Overrides!AK245</f>
        <v>0</v>
      </c>
      <c r="AK14" s="32">
        <f>Overrides!AL245</f>
        <v>0</v>
      </c>
      <c r="AL14" s="32">
        <f>Overrides!AM245</f>
        <v>0</v>
      </c>
      <c r="AM14" s="32">
        <f>Overrides!AN245</f>
        <v>0</v>
      </c>
      <c r="AN14" s="32">
        <f>Overrides!AO245</f>
        <v>0</v>
      </c>
      <c r="AO14" s="32">
        <f>Overrides!AP245</f>
        <v>0</v>
      </c>
    </row>
    <row r="15" spans="1:41" x14ac:dyDescent="0.25">
      <c r="A15" s="22" t="str">
        <f>Overrides!A248</f>
        <v>Fixtures - Plumbing</v>
      </c>
      <c r="B15" s="32">
        <f>Overrides!C264</f>
        <v>0</v>
      </c>
      <c r="C15" s="32">
        <f>Overrides!D264</f>
        <v>0</v>
      </c>
      <c r="D15" s="32">
        <f>Overrides!E264</f>
        <v>0</v>
      </c>
      <c r="E15" s="32">
        <f>Overrides!F264</f>
        <v>0</v>
      </c>
      <c r="F15" s="32">
        <f>Overrides!G264</f>
        <v>0</v>
      </c>
      <c r="G15" s="32">
        <f>Overrides!H264</f>
        <v>0</v>
      </c>
      <c r="H15" s="32">
        <f>Overrides!I264</f>
        <v>0</v>
      </c>
      <c r="I15" s="32">
        <f>Overrides!J264</f>
        <v>0</v>
      </c>
      <c r="J15" s="32">
        <f>Overrides!K264</f>
        <v>0</v>
      </c>
      <c r="K15" s="32">
        <f>Overrides!L264</f>
        <v>0</v>
      </c>
      <c r="L15" s="32">
        <f>Overrides!M264</f>
        <v>1343.9163793441221</v>
      </c>
      <c r="M15" s="32">
        <f>Overrides!N264</f>
        <v>0</v>
      </c>
      <c r="N15" s="32">
        <f>Overrides!O264</f>
        <v>0</v>
      </c>
      <c r="O15" s="32">
        <f>Overrides!P264</f>
        <v>0</v>
      </c>
      <c r="P15" s="32">
        <f>Overrides!Q264</f>
        <v>0</v>
      </c>
      <c r="Q15" s="32">
        <f>Overrides!R264</f>
        <v>0</v>
      </c>
      <c r="R15" s="32">
        <f>Overrides!S264</f>
        <v>0</v>
      </c>
      <c r="S15" s="32">
        <f>Overrides!T264</f>
        <v>0</v>
      </c>
      <c r="T15" s="32">
        <f>Overrides!U264</f>
        <v>0</v>
      </c>
      <c r="U15" s="32">
        <f>Overrides!V264</f>
        <v>0</v>
      </c>
      <c r="V15" s="32">
        <f>Overrides!W264</f>
        <v>1806.1112346694147</v>
      </c>
      <c r="W15" s="32">
        <f>Overrides!X264</f>
        <v>0</v>
      </c>
      <c r="X15" s="32">
        <f>Overrides!Y264</f>
        <v>0</v>
      </c>
      <c r="Y15" s="32">
        <f>Overrides!Z264</f>
        <v>0</v>
      </c>
      <c r="Z15" s="32">
        <f>Overrides!AA264</f>
        <v>0</v>
      </c>
      <c r="AA15" s="32">
        <f>Overrides!AB264</f>
        <v>0</v>
      </c>
      <c r="AB15" s="32">
        <f>Overrides!AC264</f>
        <v>0</v>
      </c>
      <c r="AC15" s="32">
        <f>Overrides!AD264</f>
        <v>0</v>
      </c>
      <c r="AD15" s="32">
        <f>Overrides!AE264</f>
        <v>0</v>
      </c>
      <c r="AE15" s="32">
        <f>Overrides!AF264</f>
        <v>0</v>
      </c>
      <c r="AF15" s="32">
        <f>Overrides!AG264</f>
        <v>2427.2624711896619</v>
      </c>
      <c r="AG15" s="32">
        <f>Overrides!AH264</f>
        <v>0</v>
      </c>
      <c r="AH15" s="32">
        <f>Overrides!AI264</f>
        <v>0</v>
      </c>
      <c r="AI15" s="32">
        <f>Overrides!AJ264</f>
        <v>0</v>
      </c>
      <c r="AJ15" s="32">
        <f>Overrides!AK264</f>
        <v>0</v>
      </c>
      <c r="AK15" s="32">
        <f>Overrides!AL264</f>
        <v>0</v>
      </c>
      <c r="AL15" s="32">
        <f>Overrides!AM264</f>
        <v>0</v>
      </c>
      <c r="AM15" s="32">
        <f>Overrides!AN264</f>
        <v>0</v>
      </c>
      <c r="AN15" s="32">
        <f>Overrides!AO264</f>
        <v>0</v>
      </c>
      <c r="AO15" s="32">
        <f>Overrides!AP264</f>
        <v>0</v>
      </c>
    </row>
    <row r="16" spans="1:41" x14ac:dyDescent="0.25">
      <c r="A16" s="22" t="str">
        <f>Overrides!A267</f>
        <v>Water Heater</v>
      </c>
      <c r="B16" s="32">
        <f>Overrides!C283</f>
        <v>0</v>
      </c>
      <c r="C16" s="32">
        <f>Overrides!D283</f>
        <v>0</v>
      </c>
      <c r="D16" s="32">
        <f>Overrides!E283</f>
        <v>0</v>
      </c>
      <c r="E16" s="32">
        <f>Overrides!F283</f>
        <v>0</v>
      </c>
      <c r="F16" s="32">
        <f>Overrides!G283</f>
        <v>0</v>
      </c>
      <c r="G16" s="32">
        <f>Overrides!H283</f>
        <v>0</v>
      </c>
      <c r="H16" s="32">
        <f>Overrides!I283</f>
        <v>0</v>
      </c>
      <c r="I16" s="32">
        <f>Overrides!J283</f>
        <v>0</v>
      </c>
      <c r="J16" s="32">
        <f>Overrides!K283</f>
        <v>0</v>
      </c>
      <c r="K16" s="32">
        <f>Overrides!L283</f>
        <v>0</v>
      </c>
      <c r="L16" s="32">
        <f>Overrides!M283</f>
        <v>1343.9163793441221</v>
      </c>
      <c r="M16" s="32">
        <f>Overrides!N283</f>
        <v>0</v>
      </c>
      <c r="N16" s="32">
        <f>Overrides!O283</f>
        <v>0</v>
      </c>
      <c r="O16" s="32">
        <f>Overrides!P283</f>
        <v>0</v>
      </c>
      <c r="P16" s="32">
        <f>Overrides!Q283</f>
        <v>0</v>
      </c>
      <c r="Q16" s="32">
        <f>Overrides!R283</f>
        <v>0</v>
      </c>
      <c r="R16" s="32">
        <f>Overrides!S283</f>
        <v>0</v>
      </c>
      <c r="S16" s="32">
        <f>Overrides!T283</f>
        <v>0</v>
      </c>
      <c r="T16" s="32">
        <f>Overrides!U283</f>
        <v>0</v>
      </c>
      <c r="U16" s="32">
        <f>Overrides!V283</f>
        <v>0</v>
      </c>
      <c r="V16" s="32">
        <f>Overrides!W283</f>
        <v>1806.1112346694147</v>
      </c>
      <c r="W16" s="32">
        <f>Overrides!X283</f>
        <v>0</v>
      </c>
      <c r="X16" s="32">
        <f>Overrides!Y283</f>
        <v>0</v>
      </c>
      <c r="Y16" s="32">
        <f>Overrides!Z283</f>
        <v>0</v>
      </c>
      <c r="Z16" s="32">
        <f>Overrides!AA283</f>
        <v>0</v>
      </c>
      <c r="AA16" s="32">
        <f>Overrides!AB283</f>
        <v>0</v>
      </c>
      <c r="AB16" s="32">
        <f>Overrides!AC283</f>
        <v>0</v>
      </c>
      <c r="AC16" s="32">
        <f>Overrides!AD283</f>
        <v>0</v>
      </c>
      <c r="AD16" s="32">
        <f>Overrides!AE283</f>
        <v>0</v>
      </c>
      <c r="AE16" s="32">
        <f>Overrides!AF283</f>
        <v>0</v>
      </c>
      <c r="AF16" s="32">
        <f>Overrides!AG283</f>
        <v>2427.2624711896619</v>
      </c>
      <c r="AG16" s="32">
        <f>Overrides!AH283</f>
        <v>0</v>
      </c>
      <c r="AH16" s="32">
        <f>Overrides!AI283</f>
        <v>0</v>
      </c>
      <c r="AI16" s="32">
        <f>Overrides!AJ283</f>
        <v>0</v>
      </c>
      <c r="AJ16" s="32">
        <f>Overrides!AK283</f>
        <v>0</v>
      </c>
      <c r="AK16" s="32">
        <f>Overrides!AL283</f>
        <v>0</v>
      </c>
      <c r="AL16" s="32">
        <f>Overrides!AM283</f>
        <v>0</v>
      </c>
      <c r="AM16" s="32">
        <f>Overrides!AN283</f>
        <v>0</v>
      </c>
      <c r="AN16" s="32">
        <f>Overrides!AO283</f>
        <v>0</v>
      </c>
      <c r="AO16" s="32">
        <f>Overrides!AP283</f>
        <v>0</v>
      </c>
    </row>
    <row r="17" spans="1:41" x14ac:dyDescent="0.25">
      <c r="A17" s="22" t="str">
        <f>Overrides!A286</f>
        <v>Custom CapEx 1</v>
      </c>
      <c r="B17" s="32">
        <f>Overrides!C302</f>
        <v>0</v>
      </c>
      <c r="C17" s="32">
        <f>Overrides!D302</f>
        <v>0</v>
      </c>
      <c r="D17" s="32">
        <f>Overrides!E302</f>
        <v>0</v>
      </c>
      <c r="E17" s="32">
        <f>Overrides!F302</f>
        <v>0</v>
      </c>
      <c r="F17" s="32">
        <f>Overrides!G302</f>
        <v>0</v>
      </c>
      <c r="G17" s="32">
        <f>Overrides!H302</f>
        <v>0</v>
      </c>
      <c r="H17" s="32">
        <f>Overrides!I302</f>
        <v>0</v>
      </c>
      <c r="I17" s="32">
        <f>Overrides!J302</f>
        <v>0</v>
      </c>
      <c r="J17" s="32">
        <f>Overrides!K302</f>
        <v>0</v>
      </c>
      <c r="K17" s="32">
        <f>Overrides!L302</f>
        <v>0</v>
      </c>
      <c r="L17" s="32">
        <f>Overrides!M302</f>
        <v>0</v>
      </c>
      <c r="M17" s="32">
        <f>Overrides!N302</f>
        <v>0</v>
      </c>
      <c r="N17" s="32">
        <f>Overrides!O302</f>
        <v>0</v>
      </c>
      <c r="O17" s="32">
        <f>Overrides!P302</f>
        <v>0</v>
      </c>
      <c r="P17" s="32">
        <f>Overrides!Q302</f>
        <v>0</v>
      </c>
      <c r="Q17" s="32">
        <f>Overrides!R302</f>
        <v>0</v>
      </c>
      <c r="R17" s="32">
        <f>Overrides!S302</f>
        <v>0</v>
      </c>
      <c r="S17" s="32">
        <f>Overrides!T302</f>
        <v>0</v>
      </c>
      <c r="T17" s="32">
        <f>Overrides!U302</f>
        <v>0</v>
      </c>
      <c r="U17" s="32">
        <f>Overrides!V302</f>
        <v>0</v>
      </c>
      <c r="V17" s="32">
        <f>Overrides!W302</f>
        <v>0</v>
      </c>
      <c r="W17" s="32">
        <f>Overrides!X302</f>
        <v>0</v>
      </c>
      <c r="X17" s="32">
        <f>Overrides!Y302</f>
        <v>0</v>
      </c>
      <c r="Y17" s="32">
        <f>Overrides!Z302</f>
        <v>0</v>
      </c>
      <c r="Z17" s="32">
        <f>Overrides!AA302</f>
        <v>0</v>
      </c>
      <c r="AA17" s="32">
        <f>Overrides!AB302</f>
        <v>0</v>
      </c>
      <c r="AB17" s="32">
        <f>Overrides!AC302</f>
        <v>0</v>
      </c>
      <c r="AC17" s="32">
        <f>Overrides!AD302</f>
        <v>0</v>
      </c>
      <c r="AD17" s="32">
        <f>Overrides!AE302</f>
        <v>0</v>
      </c>
      <c r="AE17" s="32">
        <f>Overrides!AF302</f>
        <v>0</v>
      </c>
      <c r="AF17" s="32">
        <f>Overrides!AG302</f>
        <v>0</v>
      </c>
      <c r="AG17" s="32">
        <f>Overrides!AH302</f>
        <v>0</v>
      </c>
      <c r="AH17" s="32">
        <f>Overrides!AI302</f>
        <v>0</v>
      </c>
      <c r="AI17" s="32">
        <f>Overrides!AJ302</f>
        <v>0</v>
      </c>
      <c r="AJ17" s="32">
        <f>Overrides!AK302</f>
        <v>0</v>
      </c>
      <c r="AK17" s="32">
        <f>Overrides!AL302</f>
        <v>0</v>
      </c>
      <c r="AL17" s="32">
        <f>Overrides!AM302</f>
        <v>0</v>
      </c>
      <c r="AM17" s="32">
        <f>Overrides!AN302</f>
        <v>0</v>
      </c>
      <c r="AN17" s="32">
        <f>Overrides!AO302</f>
        <v>0</v>
      </c>
      <c r="AO17" s="32">
        <f>Overrides!AP302</f>
        <v>0</v>
      </c>
    </row>
    <row r="18" spans="1:41" x14ac:dyDescent="0.25">
      <c r="A18" s="22" t="str">
        <f>Overrides!A305</f>
        <v>Custom CapEx 2</v>
      </c>
      <c r="B18" s="32">
        <f>Overrides!C321</f>
        <v>0</v>
      </c>
      <c r="C18" s="32">
        <f>Overrides!D321</f>
        <v>0</v>
      </c>
      <c r="D18" s="32">
        <f>Overrides!E321</f>
        <v>0</v>
      </c>
      <c r="E18" s="32">
        <f>Overrides!F321</f>
        <v>0</v>
      </c>
      <c r="F18" s="32">
        <f>Overrides!G321</f>
        <v>0</v>
      </c>
      <c r="G18" s="32">
        <f>Overrides!H321</f>
        <v>0</v>
      </c>
      <c r="H18" s="32">
        <f>Overrides!I321</f>
        <v>0</v>
      </c>
      <c r="I18" s="32">
        <f>Overrides!J321</f>
        <v>0</v>
      </c>
      <c r="J18" s="32">
        <f>Overrides!K321</f>
        <v>0</v>
      </c>
      <c r="K18" s="32">
        <f>Overrides!L321</f>
        <v>0</v>
      </c>
      <c r="L18" s="32">
        <f>Overrides!M321</f>
        <v>0</v>
      </c>
      <c r="M18" s="32">
        <f>Overrides!N321</f>
        <v>0</v>
      </c>
      <c r="N18" s="32">
        <f>Overrides!O321</f>
        <v>0</v>
      </c>
      <c r="O18" s="32">
        <f>Overrides!P321</f>
        <v>0</v>
      </c>
      <c r="P18" s="32">
        <f>Overrides!Q321</f>
        <v>0</v>
      </c>
      <c r="Q18" s="32">
        <f>Overrides!R321</f>
        <v>0</v>
      </c>
      <c r="R18" s="32">
        <f>Overrides!S321</f>
        <v>0</v>
      </c>
      <c r="S18" s="32">
        <f>Overrides!T321</f>
        <v>0</v>
      </c>
      <c r="T18" s="32">
        <f>Overrides!U321</f>
        <v>0</v>
      </c>
      <c r="U18" s="32">
        <f>Overrides!V321</f>
        <v>0</v>
      </c>
      <c r="V18" s="32">
        <f>Overrides!W321</f>
        <v>0</v>
      </c>
      <c r="W18" s="32">
        <f>Overrides!X321</f>
        <v>0</v>
      </c>
      <c r="X18" s="32">
        <f>Overrides!Y321</f>
        <v>0</v>
      </c>
      <c r="Y18" s="32">
        <f>Overrides!Z321</f>
        <v>0</v>
      </c>
      <c r="Z18" s="32">
        <f>Overrides!AA321</f>
        <v>0</v>
      </c>
      <c r="AA18" s="32">
        <f>Overrides!AB321</f>
        <v>0</v>
      </c>
      <c r="AB18" s="32">
        <f>Overrides!AC321</f>
        <v>0</v>
      </c>
      <c r="AC18" s="32">
        <f>Overrides!AD321</f>
        <v>0</v>
      </c>
      <c r="AD18" s="32">
        <f>Overrides!AE321</f>
        <v>0</v>
      </c>
      <c r="AE18" s="32">
        <f>Overrides!AF321</f>
        <v>0</v>
      </c>
      <c r="AF18" s="32">
        <f>Overrides!AG321</f>
        <v>0</v>
      </c>
      <c r="AG18" s="32">
        <f>Overrides!AH321</f>
        <v>0</v>
      </c>
      <c r="AH18" s="32">
        <f>Overrides!AI321</f>
        <v>0</v>
      </c>
      <c r="AI18" s="32">
        <f>Overrides!AJ321</f>
        <v>0</v>
      </c>
      <c r="AJ18" s="32">
        <f>Overrides!AK321</f>
        <v>0</v>
      </c>
      <c r="AK18" s="32">
        <f>Overrides!AL321</f>
        <v>0</v>
      </c>
      <c r="AL18" s="32">
        <f>Overrides!AM321</f>
        <v>0</v>
      </c>
      <c r="AM18" s="32">
        <f>Overrides!AN321</f>
        <v>0</v>
      </c>
      <c r="AN18" s="32">
        <f>Overrides!AO321</f>
        <v>0</v>
      </c>
      <c r="AO18" s="32">
        <f>Overrides!AP321</f>
        <v>0</v>
      </c>
    </row>
    <row r="19" spans="1:41" x14ac:dyDescent="0.25">
      <c r="A19" s="22" t="str">
        <f>Overrides!A324</f>
        <v>Custom CapEx 3</v>
      </c>
      <c r="B19" s="32">
        <f>Overrides!C340</f>
        <v>0</v>
      </c>
      <c r="C19" s="32">
        <f>Overrides!D340</f>
        <v>0</v>
      </c>
      <c r="D19" s="32">
        <f>Overrides!E340</f>
        <v>0</v>
      </c>
      <c r="E19" s="32">
        <f>Overrides!F340</f>
        <v>0</v>
      </c>
      <c r="F19" s="32">
        <f>Overrides!G340</f>
        <v>0</v>
      </c>
      <c r="G19" s="32">
        <f>Overrides!H340</f>
        <v>0</v>
      </c>
      <c r="H19" s="32">
        <f>Overrides!I340</f>
        <v>0</v>
      </c>
      <c r="I19" s="32">
        <f>Overrides!J340</f>
        <v>0</v>
      </c>
      <c r="J19" s="32">
        <f>Overrides!K340</f>
        <v>0</v>
      </c>
      <c r="K19" s="32">
        <f>Overrides!L340</f>
        <v>0</v>
      </c>
      <c r="L19" s="32">
        <f>Overrides!M340</f>
        <v>0</v>
      </c>
      <c r="M19" s="32">
        <f>Overrides!N340</f>
        <v>0</v>
      </c>
      <c r="N19" s="32">
        <f>Overrides!O340</f>
        <v>0</v>
      </c>
      <c r="O19" s="32">
        <f>Overrides!P340</f>
        <v>0</v>
      </c>
      <c r="P19" s="32">
        <f>Overrides!Q340</f>
        <v>0</v>
      </c>
      <c r="Q19" s="32">
        <f>Overrides!R340</f>
        <v>0</v>
      </c>
      <c r="R19" s="32">
        <f>Overrides!S340</f>
        <v>0</v>
      </c>
      <c r="S19" s="32">
        <f>Overrides!T340</f>
        <v>0</v>
      </c>
      <c r="T19" s="32">
        <f>Overrides!U340</f>
        <v>0</v>
      </c>
      <c r="U19" s="32">
        <f>Overrides!V340</f>
        <v>0</v>
      </c>
      <c r="V19" s="32">
        <f>Overrides!W340</f>
        <v>0</v>
      </c>
      <c r="W19" s="32">
        <f>Overrides!X340</f>
        <v>0</v>
      </c>
      <c r="X19" s="32">
        <f>Overrides!Y340</f>
        <v>0</v>
      </c>
      <c r="Y19" s="32">
        <f>Overrides!Z340</f>
        <v>0</v>
      </c>
      <c r="Z19" s="32">
        <f>Overrides!AA340</f>
        <v>0</v>
      </c>
      <c r="AA19" s="32">
        <f>Overrides!AB340</f>
        <v>0</v>
      </c>
      <c r="AB19" s="32">
        <f>Overrides!AC340</f>
        <v>0</v>
      </c>
      <c r="AC19" s="32">
        <f>Overrides!AD340</f>
        <v>0</v>
      </c>
      <c r="AD19" s="32">
        <f>Overrides!AE340</f>
        <v>0</v>
      </c>
      <c r="AE19" s="32">
        <f>Overrides!AF340</f>
        <v>0</v>
      </c>
      <c r="AF19" s="32">
        <f>Overrides!AG340</f>
        <v>0</v>
      </c>
      <c r="AG19" s="32">
        <f>Overrides!AH340</f>
        <v>0</v>
      </c>
      <c r="AH19" s="32">
        <f>Overrides!AI340</f>
        <v>0</v>
      </c>
      <c r="AI19" s="32">
        <f>Overrides!AJ340</f>
        <v>0</v>
      </c>
      <c r="AJ19" s="32">
        <f>Overrides!AK340</f>
        <v>0</v>
      </c>
      <c r="AK19" s="32">
        <f>Overrides!AL340</f>
        <v>0</v>
      </c>
      <c r="AL19" s="32">
        <f>Overrides!AM340</f>
        <v>0</v>
      </c>
      <c r="AM19" s="32">
        <f>Overrides!AN340</f>
        <v>0</v>
      </c>
      <c r="AN19" s="32">
        <f>Overrides!AO340</f>
        <v>0</v>
      </c>
      <c r="AO19" s="32">
        <f>Overrides!AP340</f>
        <v>0</v>
      </c>
    </row>
    <row r="20" spans="1:41" x14ac:dyDescent="0.25">
      <c r="A20" s="22" t="str">
        <f>Overrides!A343</f>
        <v>Custom CapEx 4</v>
      </c>
      <c r="B20" s="32">
        <f>Overrides!C359</f>
        <v>0</v>
      </c>
      <c r="C20" s="32">
        <f>Overrides!D359</f>
        <v>0</v>
      </c>
      <c r="D20" s="32">
        <f>Overrides!E359</f>
        <v>0</v>
      </c>
      <c r="E20" s="32">
        <f>Overrides!F359</f>
        <v>0</v>
      </c>
      <c r="F20" s="32">
        <f>Overrides!G359</f>
        <v>0</v>
      </c>
      <c r="G20" s="32">
        <f>Overrides!H359</f>
        <v>0</v>
      </c>
      <c r="H20" s="32">
        <f>Overrides!I359</f>
        <v>0</v>
      </c>
      <c r="I20" s="32">
        <f>Overrides!J359</f>
        <v>0</v>
      </c>
      <c r="J20" s="32">
        <f>Overrides!K359</f>
        <v>0</v>
      </c>
      <c r="K20" s="32">
        <f>Overrides!L359</f>
        <v>0</v>
      </c>
      <c r="L20" s="32">
        <f>Overrides!M359</f>
        <v>0</v>
      </c>
      <c r="M20" s="32">
        <f>Overrides!N359</f>
        <v>0</v>
      </c>
      <c r="N20" s="32">
        <f>Overrides!O359</f>
        <v>0</v>
      </c>
      <c r="O20" s="32">
        <f>Overrides!P359</f>
        <v>0</v>
      </c>
      <c r="P20" s="32">
        <f>Overrides!Q359</f>
        <v>0</v>
      </c>
      <c r="Q20" s="32">
        <f>Overrides!R359</f>
        <v>0</v>
      </c>
      <c r="R20" s="32">
        <f>Overrides!S359</f>
        <v>0</v>
      </c>
      <c r="S20" s="32">
        <f>Overrides!T359</f>
        <v>0</v>
      </c>
      <c r="T20" s="32">
        <f>Overrides!U359</f>
        <v>0</v>
      </c>
      <c r="U20" s="32">
        <f>Overrides!V359</f>
        <v>0</v>
      </c>
      <c r="V20" s="32">
        <f>Overrides!W359</f>
        <v>0</v>
      </c>
      <c r="W20" s="32">
        <f>Overrides!X359</f>
        <v>0</v>
      </c>
      <c r="X20" s="32">
        <f>Overrides!Y359</f>
        <v>0</v>
      </c>
      <c r="Y20" s="32">
        <f>Overrides!Z359</f>
        <v>0</v>
      </c>
      <c r="Z20" s="32">
        <f>Overrides!AA359</f>
        <v>0</v>
      </c>
      <c r="AA20" s="32">
        <f>Overrides!AB359</f>
        <v>0</v>
      </c>
      <c r="AB20" s="32">
        <f>Overrides!AC359</f>
        <v>0</v>
      </c>
      <c r="AC20" s="32">
        <f>Overrides!AD359</f>
        <v>0</v>
      </c>
      <c r="AD20" s="32">
        <f>Overrides!AE359</f>
        <v>0</v>
      </c>
      <c r="AE20" s="32">
        <f>Overrides!AF359</f>
        <v>0</v>
      </c>
      <c r="AF20" s="32">
        <f>Overrides!AG359</f>
        <v>0</v>
      </c>
      <c r="AG20" s="32">
        <f>Overrides!AH359</f>
        <v>0</v>
      </c>
      <c r="AH20" s="32">
        <f>Overrides!AI359</f>
        <v>0</v>
      </c>
      <c r="AI20" s="32">
        <f>Overrides!AJ359</f>
        <v>0</v>
      </c>
      <c r="AJ20" s="32">
        <f>Overrides!AK359</f>
        <v>0</v>
      </c>
      <c r="AK20" s="32">
        <f>Overrides!AL359</f>
        <v>0</v>
      </c>
      <c r="AL20" s="32">
        <f>Overrides!AM359</f>
        <v>0</v>
      </c>
      <c r="AM20" s="32">
        <f>Overrides!AN359</f>
        <v>0</v>
      </c>
      <c r="AN20" s="32">
        <f>Overrides!AO359</f>
        <v>0</v>
      </c>
      <c r="AO20" s="32">
        <f>Overrides!AP359</f>
        <v>0</v>
      </c>
    </row>
    <row r="21" spans="1:41" x14ac:dyDescent="0.25">
      <c r="A21" s="22" t="str">
        <f>Overrides!A362</f>
        <v>Custom CapEx 5</v>
      </c>
      <c r="B21" s="32">
        <f>Overrides!C378</f>
        <v>0</v>
      </c>
      <c r="C21" s="32">
        <f>Overrides!D378</f>
        <v>0</v>
      </c>
      <c r="D21" s="32">
        <f>Overrides!E378</f>
        <v>0</v>
      </c>
      <c r="E21" s="32">
        <f>Overrides!F378</f>
        <v>0</v>
      </c>
      <c r="F21" s="32">
        <f>Overrides!G378</f>
        <v>0</v>
      </c>
      <c r="G21" s="32">
        <f>Overrides!H378</f>
        <v>0</v>
      </c>
      <c r="H21" s="32">
        <f>Overrides!I378</f>
        <v>0</v>
      </c>
      <c r="I21" s="32">
        <f>Overrides!J378</f>
        <v>0</v>
      </c>
      <c r="J21" s="32">
        <f>Overrides!K378</f>
        <v>0</v>
      </c>
      <c r="K21" s="32">
        <f>Overrides!L378</f>
        <v>0</v>
      </c>
      <c r="L21" s="32">
        <f>Overrides!M378</f>
        <v>0</v>
      </c>
      <c r="M21" s="32">
        <f>Overrides!N378</f>
        <v>0</v>
      </c>
      <c r="N21" s="32">
        <f>Overrides!O378</f>
        <v>0</v>
      </c>
      <c r="O21" s="32">
        <f>Overrides!P378</f>
        <v>0</v>
      </c>
      <c r="P21" s="32">
        <f>Overrides!Q378</f>
        <v>0</v>
      </c>
      <c r="Q21" s="32">
        <f>Overrides!R378</f>
        <v>0</v>
      </c>
      <c r="R21" s="32">
        <f>Overrides!S378</f>
        <v>0</v>
      </c>
      <c r="S21" s="32">
        <f>Overrides!T378</f>
        <v>0</v>
      </c>
      <c r="T21" s="32">
        <f>Overrides!U378</f>
        <v>0</v>
      </c>
      <c r="U21" s="32">
        <f>Overrides!V378</f>
        <v>0</v>
      </c>
      <c r="V21" s="32">
        <f>Overrides!W378</f>
        <v>0</v>
      </c>
      <c r="W21" s="32">
        <f>Overrides!X378</f>
        <v>0</v>
      </c>
      <c r="X21" s="32">
        <f>Overrides!Y378</f>
        <v>0</v>
      </c>
      <c r="Y21" s="32">
        <f>Overrides!Z378</f>
        <v>0</v>
      </c>
      <c r="Z21" s="32">
        <f>Overrides!AA378</f>
        <v>0</v>
      </c>
      <c r="AA21" s="32">
        <f>Overrides!AB378</f>
        <v>0</v>
      </c>
      <c r="AB21" s="32">
        <f>Overrides!AC378</f>
        <v>0</v>
      </c>
      <c r="AC21" s="32">
        <f>Overrides!AD378</f>
        <v>0</v>
      </c>
      <c r="AD21" s="32">
        <f>Overrides!AE378</f>
        <v>0</v>
      </c>
      <c r="AE21" s="32">
        <f>Overrides!AF378</f>
        <v>0</v>
      </c>
      <c r="AF21" s="32">
        <f>Overrides!AG378</f>
        <v>0</v>
      </c>
      <c r="AG21" s="32">
        <f>Overrides!AH378</f>
        <v>0</v>
      </c>
      <c r="AH21" s="32">
        <f>Overrides!AI378</f>
        <v>0</v>
      </c>
      <c r="AI21" s="32">
        <f>Overrides!AJ378</f>
        <v>0</v>
      </c>
      <c r="AJ21" s="32">
        <f>Overrides!AK378</f>
        <v>0</v>
      </c>
      <c r="AK21" s="32">
        <f>Overrides!AL378</f>
        <v>0</v>
      </c>
      <c r="AL21" s="32">
        <f>Overrides!AM378</f>
        <v>0</v>
      </c>
      <c r="AM21" s="32">
        <f>Overrides!AN378</f>
        <v>0</v>
      </c>
      <c r="AN21" s="32">
        <f>Overrides!AO378</f>
        <v>0</v>
      </c>
      <c r="AO21" s="32">
        <f>Overrides!AP378</f>
        <v>0</v>
      </c>
    </row>
    <row r="23" spans="1:41" x14ac:dyDescent="0.25">
      <c r="A23" s="16" t="s">
        <v>28</v>
      </c>
      <c r="B23" s="32">
        <f t="shared" ref="B23:AO23" si="0">SUM(B2:B21)</f>
        <v>0</v>
      </c>
      <c r="C23" s="32">
        <f t="shared" si="0"/>
        <v>0</v>
      </c>
      <c r="D23" s="32">
        <f t="shared" si="0"/>
        <v>0</v>
      </c>
      <c r="E23" s="32">
        <f t="shared" si="0"/>
        <v>0</v>
      </c>
      <c r="F23" s="32">
        <f t="shared" si="0"/>
        <v>0</v>
      </c>
      <c r="G23" s="32">
        <f t="shared" si="0"/>
        <v>8694.5555572500016</v>
      </c>
      <c r="H23" s="32">
        <f t="shared" si="0"/>
        <v>0</v>
      </c>
      <c r="I23" s="32">
        <f t="shared" si="0"/>
        <v>2459.7477308497405</v>
      </c>
      <c r="J23" s="32">
        <f t="shared" si="0"/>
        <v>0</v>
      </c>
      <c r="K23" s="32">
        <f t="shared" si="0"/>
        <v>0</v>
      </c>
      <c r="L23" s="32">
        <f t="shared" si="0"/>
        <v>30910.076724914805</v>
      </c>
      <c r="M23" s="32">
        <f t="shared" si="0"/>
        <v>0</v>
      </c>
      <c r="N23" s="32">
        <f t="shared" si="0"/>
        <v>7128.8044342308949</v>
      </c>
      <c r="O23" s="32">
        <f t="shared" si="0"/>
        <v>0</v>
      </c>
      <c r="P23" s="32">
        <f t="shared" si="0"/>
        <v>3025.1794497102233</v>
      </c>
      <c r="Q23" s="32">
        <f t="shared" si="0"/>
        <v>43623.087664821418</v>
      </c>
      <c r="R23" s="32">
        <f t="shared" si="0"/>
        <v>0</v>
      </c>
      <c r="S23" s="32">
        <f t="shared" si="0"/>
        <v>0</v>
      </c>
      <c r="T23" s="32">
        <f t="shared" si="0"/>
        <v>0</v>
      </c>
      <c r="U23" s="32">
        <f t="shared" si="0"/>
        <v>0</v>
      </c>
      <c r="V23" s="32">
        <f t="shared" si="0"/>
        <v>67729.171300103058</v>
      </c>
      <c r="W23" s="32">
        <f t="shared" si="0"/>
        <v>3720.5891434189944</v>
      </c>
      <c r="X23" s="32">
        <f t="shared" si="0"/>
        <v>0</v>
      </c>
      <c r="Y23" s="32">
        <f t="shared" si="0"/>
        <v>0</v>
      </c>
      <c r="Z23" s="32">
        <f t="shared" si="0"/>
        <v>10163.970532302023</v>
      </c>
      <c r="AA23" s="32">
        <f t="shared" si="0"/>
        <v>15703.334472406623</v>
      </c>
      <c r="AB23" s="32">
        <f t="shared" si="0"/>
        <v>0</v>
      </c>
      <c r="AC23" s="32">
        <f t="shared" si="0"/>
        <v>0</v>
      </c>
      <c r="AD23" s="32">
        <f t="shared" si="0"/>
        <v>4575.8553514745254</v>
      </c>
      <c r="AE23" s="32">
        <f t="shared" si="0"/>
        <v>0</v>
      </c>
      <c r="AF23" s="32">
        <f t="shared" si="0"/>
        <v>105585.91749675032</v>
      </c>
      <c r="AG23" s="32">
        <f t="shared" si="0"/>
        <v>0</v>
      </c>
      <c r="AH23" s="32">
        <f t="shared" si="0"/>
        <v>0</v>
      </c>
      <c r="AI23" s="32">
        <f t="shared" si="0"/>
        <v>0</v>
      </c>
      <c r="AJ23" s="32">
        <f t="shared" si="0"/>
        <v>0</v>
      </c>
      <c r="AK23" s="32">
        <f t="shared" si="0"/>
        <v>26731.693316529505</v>
      </c>
      <c r="AL23" s="32">
        <f t="shared" si="0"/>
        <v>14491.391640013368</v>
      </c>
      <c r="AM23" s="32">
        <f t="shared" si="0"/>
        <v>0</v>
      </c>
      <c r="AN23" s="32">
        <f t="shared" si="0"/>
        <v>0</v>
      </c>
      <c r="AO23" s="32">
        <f t="shared" si="0"/>
        <v>0</v>
      </c>
    </row>
    <row r="24" spans="1:41" x14ac:dyDescent="0.25">
      <c r="A24" s="16" t="s">
        <v>29</v>
      </c>
      <c r="B24" s="32">
        <f>B23</f>
        <v>0</v>
      </c>
      <c r="C24" s="32">
        <f>B24+C23</f>
        <v>0</v>
      </c>
      <c r="D24" s="32">
        <f>C24+D23</f>
        <v>0</v>
      </c>
      <c r="E24" s="32">
        <f>D24+E23</f>
        <v>0</v>
      </c>
      <c r="F24" s="32">
        <f t="shared" ref="F24:AO24" si="1">E24+F23</f>
        <v>0</v>
      </c>
      <c r="G24" s="32">
        <f t="shared" si="1"/>
        <v>8694.5555572500016</v>
      </c>
      <c r="H24" s="32">
        <f t="shared" si="1"/>
        <v>8694.5555572500016</v>
      </c>
      <c r="I24" s="32">
        <f t="shared" si="1"/>
        <v>11154.303288099742</v>
      </c>
      <c r="J24" s="32">
        <f t="shared" si="1"/>
        <v>11154.303288099742</v>
      </c>
      <c r="K24" s="32">
        <f t="shared" si="1"/>
        <v>11154.303288099742</v>
      </c>
      <c r="L24" s="32">
        <f t="shared" si="1"/>
        <v>42064.380013014546</v>
      </c>
      <c r="M24" s="32">
        <f t="shared" si="1"/>
        <v>42064.380013014546</v>
      </c>
      <c r="N24" s="32">
        <f t="shared" si="1"/>
        <v>49193.18444724544</v>
      </c>
      <c r="O24" s="32">
        <f t="shared" si="1"/>
        <v>49193.18444724544</v>
      </c>
      <c r="P24" s="32">
        <f t="shared" si="1"/>
        <v>52218.363896955663</v>
      </c>
      <c r="Q24" s="32">
        <f t="shared" si="1"/>
        <v>95841.451561777081</v>
      </c>
      <c r="R24" s="32">
        <f t="shared" si="1"/>
        <v>95841.451561777081</v>
      </c>
      <c r="S24" s="32">
        <f t="shared" si="1"/>
        <v>95841.451561777081</v>
      </c>
      <c r="T24" s="32">
        <f t="shared" si="1"/>
        <v>95841.451561777081</v>
      </c>
      <c r="U24" s="32">
        <f t="shared" si="1"/>
        <v>95841.451561777081</v>
      </c>
      <c r="V24" s="32">
        <f t="shared" si="1"/>
        <v>163570.62286188014</v>
      </c>
      <c r="W24" s="32">
        <f t="shared" si="1"/>
        <v>167291.21200529914</v>
      </c>
      <c r="X24" s="32">
        <f t="shared" si="1"/>
        <v>167291.21200529914</v>
      </c>
      <c r="Y24" s="32">
        <f t="shared" si="1"/>
        <v>167291.21200529914</v>
      </c>
      <c r="Z24" s="32">
        <f t="shared" si="1"/>
        <v>177455.18253760115</v>
      </c>
      <c r="AA24" s="32">
        <f t="shared" si="1"/>
        <v>193158.51701000778</v>
      </c>
      <c r="AB24" s="32">
        <f t="shared" si="1"/>
        <v>193158.51701000778</v>
      </c>
      <c r="AC24" s="32">
        <f t="shared" si="1"/>
        <v>193158.51701000778</v>
      </c>
      <c r="AD24" s="32">
        <f t="shared" si="1"/>
        <v>197734.3723614823</v>
      </c>
      <c r="AE24" s="32">
        <f t="shared" si="1"/>
        <v>197734.3723614823</v>
      </c>
      <c r="AF24" s="32">
        <f t="shared" si="1"/>
        <v>303320.2898582326</v>
      </c>
      <c r="AG24" s="32">
        <f t="shared" si="1"/>
        <v>303320.2898582326</v>
      </c>
      <c r="AH24" s="32">
        <f t="shared" si="1"/>
        <v>303320.2898582326</v>
      </c>
      <c r="AI24" s="32">
        <f t="shared" si="1"/>
        <v>303320.2898582326</v>
      </c>
      <c r="AJ24" s="32">
        <f t="shared" si="1"/>
        <v>303320.2898582326</v>
      </c>
      <c r="AK24" s="32">
        <f t="shared" si="1"/>
        <v>330051.98317476211</v>
      </c>
      <c r="AL24" s="32">
        <f t="shared" si="1"/>
        <v>344543.37481477548</v>
      </c>
      <c r="AM24" s="32">
        <f t="shared" si="1"/>
        <v>344543.37481477548</v>
      </c>
      <c r="AN24" s="32">
        <f t="shared" si="1"/>
        <v>344543.37481477548</v>
      </c>
      <c r="AO24" s="32">
        <f t="shared" si="1"/>
        <v>344543.37481477548</v>
      </c>
    </row>
    <row r="26" spans="1:41" ht="18" thickBot="1" x14ac:dyDescent="0.35">
      <c r="A26" s="31" t="s">
        <v>48</v>
      </c>
      <c r="B26" s="3">
        <v>1</v>
      </c>
      <c r="C26" s="3">
        <v>2</v>
      </c>
      <c r="D26" s="3">
        <v>3</v>
      </c>
      <c r="E26" s="3">
        <v>4</v>
      </c>
      <c r="F26" s="3">
        <v>5</v>
      </c>
      <c r="G26" s="3">
        <v>6</v>
      </c>
      <c r="H26" s="3">
        <v>7</v>
      </c>
      <c r="I26" s="3">
        <v>8</v>
      </c>
      <c r="J26" s="3">
        <v>9</v>
      </c>
      <c r="K26" s="3">
        <v>10</v>
      </c>
      <c r="L26" s="3">
        <v>11</v>
      </c>
      <c r="M26" s="3">
        <v>12</v>
      </c>
      <c r="N26" s="3">
        <v>13</v>
      </c>
      <c r="O26" s="3">
        <v>14</v>
      </c>
      <c r="P26" s="3">
        <v>15</v>
      </c>
      <c r="Q26" s="3">
        <v>16</v>
      </c>
      <c r="R26" s="3">
        <v>17</v>
      </c>
      <c r="S26" s="3">
        <v>18</v>
      </c>
      <c r="T26" s="3">
        <v>19</v>
      </c>
      <c r="U26" s="3">
        <v>20</v>
      </c>
      <c r="V26" s="3">
        <v>21</v>
      </c>
      <c r="W26" s="3">
        <v>22</v>
      </c>
      <c r="X26" s="3">
        <v>23</v>
      </c>
      <c r="Y26" s="3">
        <v>24</v>
      </c>
      <c r="Z26" s="3">
        <v>25</v>
      </c>
      <c r="AA26" s="3">
        <v>26</v>
      </c>
      <c r="AB26" s="3">
        <v>27</v>
      </c>
      <c r="AC26" s="3">
        <v>28</v>
      </c>
      <c r="AD26" s="3">
        <v>29</v>
      </c>
      <c r="AE26" s="3">
        <v>30</v>
      </c>
      <c r="AF26" s="3">
        <v>31</v>
      </c>
      <c r="AG26" s="3">
        <v>32</v>
      </c>
      <c r="AH26" s="3">
        <v>33</v>
      </c>
      <c r="AI26" s="3">
        <v>34</v>
      </c>
      <c r="AJ26" s="3">
        <v>35</v>
      </c>
      <c r="AK26" s="3">
        <v>36</v>
      </c>
      <c r="AL26" s="3">
        <v>37</v>
      </c>
      <c r="AM26" s="3">
        <v>38</v>
      </c>
      <c r="AN26" s="3">
        <v>39</v>
      </c>
      <c r="AO26" s="3">
        <v>40</v>
      </c>
    </row>
    <row r="27" spans="1:41" ht="15.75" thickTop="1" x14ac:dyDescent="0.25">
      <c r="A27" s="22" t="s">
        <v>47</v>
      </c>
      <c r="B27" s="28">
        <f>Overrides!C399</f>
        <v>5568</v>
      </c>
      <c r="C27" s="28">
        <f>Overrides!D399</f>
        <v>11414.4</v>
      </c>
      <c r="D27" s="28">
        <f>Overrides!E399</f>
        <v>17549.779200000001</v>
      </c>
      <c r="E27" s="28">
        <f>Overrides!F399</f>
        <v>23985.078720000001</v>
      </c>
      <c r="F27" s="28">
        <f>Overrides!G399</f>
        <v>30731.613348480005</v>
      </c>
      <c r="G27" s="28">
        <f>Overrides!H399</f>
        <v>29106.528103902005</v>
      </c>
      <c r="H27" s="28">
        <f>Overrides!I399</f>
        <v>36337.141853053516</v>
      </c>
      <c r="I27" s="28">
        <f>Overrides!J399</f>
        <v>41452.074641950523</v>
      </c>
      <c r="J27" s="28">
        <f>Overrides!K399</f>
        <v>49334.491947955779</v>
      </c>
      <c r="K27" s="28">
        <f>Overrides!L399</f>
        <v>57586.158874476132</v>
      </c>
      <c r="L27" s="28">
        <f>Overrides!M399</f>
        <v>35310.731727238934</v>
      </c>
      <c r="M27" s="28">
        <f>Overrides!N399</f>
        <v>43724.360553977429</v>
      </c>
      <c r="N27" s="28">
        <f>Overrides!O399</f>
        <v>45408.679948785611</v>
      </c>
      <c r="O27" s="28">
        <f>Overrides!P399</f>
        <v>54493.649264259642</v>
      </c>
      <c r="P27" s="28">
        <f>Overrides!Q399</f>
        <v>60980.442387827876</v>
      </c>
      <c r="Q27" s="28">
        <f>Overrides!R399</f>
        <v>27251.726146396075</v>
      </c>
      <c r="R27" s="28">
        <f>Overrides!S399</f>
        <v>36731.76612222605</v>
      </c>
      <c r="S27" s="28">
        <f>Overrides!T399</f>
        <v>46669.457061159686</v>
      </c>
      <c r="T27" s="28">
        <f>Overrides!U399</f>
        <v>57081.993487366672</v>
      </c>
      <c r="U27" s="28">
        <f>Overrides!V399</f>
        <v>67987.155060647317</v>
      </c>
      <c r="V27" s="28">
        <f>Overrides!W399</f>
        <v>11674.15421639652</v>
      </c>
      <c r="W27" s="28">
        <f>Overrides!X399</f>
        <v>18545.168332583937</v>
      </c>
      <c r="X27" s="28">
        <f>Overrides!Y399</f>
        <v>29584.935479772452</v>
      </c>
      <c r="Y27" s="28">
        <f>Overrides!Z399</f>
        <v>41165.563883320843</v>
      </c>
      <c r="Z27" s="28">
        <f>Overrides!AA399</f>
        <v>43143.50221345677</v>
      </c>
      <c r="AA27" s="28">
        <f>Overrides!AB399</f>
        <v>39961.193297633959</v>
      </c>
      <c r="AB27" s="28">
        <f>Overrides!AC399</f>
        <v>52768.317341270755</v>
      </c>
      <c r="AC27" s="28">
        <f>Overrides!AD399</f>
        <v>66191.820871110816</v>
      </c>
      <c r="AD27" s="28">
        <f>Overrides!AE399</f>
        <v>75678.983235563588</v>
      </c>
      <c r="AE27" s="28">
        <f>Overrides!AF399</f>
        <v>90313.919637735089</v>
      </c>
      <c r="AF27" s="28">
        <f>Overrides!AG399</f>
        <v>49.277973323507467</v>
      </c>
      <c r="AG27" s="28">
        <f>Overrides!AH399</f>
        <v>13970.710895561539</v>
      </c>
      <c r="AH27" s="28">
        <f>Overrides!AI399</f>
        <v>28588.185897127478</v>
      </c>
      <c r="AI27" s="28">
        <f>Overrides!AJ399</f>
        <v>43928.152222234377</v>
      </c>
      <c r="AJ27" s="28">
        <f>Overrides!AK399</f>
        <v>60017.963952058344</v>
      </c>
      <c r="AK27" s="28">
        <f>Overrides!AL399</f>
        <v>50154.216060510662</v>
      </c>
      <c r="AL27" s="28">
        <f>Overrides!AM399</f>
        <v>52803.522472026387</v>
      </c>
      <c r="AM27" s="28">
        <f>Overrides!AN399</f>
        <v>70481.335063695355</v>
      </c>
      <c r="AN27" s="28">
        <f>Overrides!AO399</f>
        <v>89011.356171464577</v>
      </c>
      <c r="AO27" s="28">
        <f>Overrides!AP399</f>
        <v>108425.58953358405</v>
      </c>
    </row>
  </sheetData>
  <sheetProtection algorithmName="SHA-512" hashValue="v8waCbMlHmqwKv5U2OtpioSHARtqPtlrBp6gLu17A0G04jjZ/Vljz8vbBYCORkaHDgDngR7gYoGHAJGmQSH+ow==" saltValue="oZ3cOa1ku3j/x2cvSL4FZ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Inputs &amp; Dashboard</vt:lpstr>
      <vt:lpstr>Overrides</vt:lpstr>
      <vt:lpstr>Chart Data</vt:lpstr>
      <vt:lpstr>MostExpensiveYear</vt:lpstr>
      <vt:lpstr>MostExpensiveYearInDollars</vt:lpstr>
      <vt:lpstr>'Inputs &amp; Dashboard'!Print_Area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Orr</dc:creator>
  <cp:lastModifiedBy>James Orr</cp:lastModifiedBy>
  <cp:lastPrinted>2022-02-20T00:02:26Z</cp:lastPrinted>
  <dcterms:created xsi:type="dcterms:W3CDTF">2022-01-20T18:02:43Z</dcterms:created>
  <dcterms:modified xsi:type="dcterms:W3CDTF">2022-03-02T23:58:48Z</dcterms:modified>
</cp:coreProperties>
</file>